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536" windowHeight="9360"/>
  </bookViews>
  <sheets>
    <sheet name="Info" sheetId="5" r:id="rId1"/>
    <sheet name="Input" sheetId="3" r:id="rId2"/>
    <sheet name="Calculation" sheetId="4" r:id="rId3"/>
    <sheet name="Output" sheetId="2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E5" i="4"/>
  <c r="E17" i="4" l="1"/>
  <c r="E16" i="4"/>
  <c r="E18" i="4" s="1"/>
  <c r="E21" i="4" l="1"/>
  <c r="E20" i="4"/>
  <c r="E19" i="4"/>
  <c r="E14" i="4"/>
  <c r="E13" i="4"/>
  <c r="E15" i="4" s="1"/>
  <c r="E11" i="4"/>
  <c r="E9" i="4" l="1"/>
  <c r="E8" i="4"/>
  <c r="E4" i="4"/>
  <c r="E35" i="4"/>
  <c r="E32" i="4"/>
  <c r="E31" i="4"/>
  <c r="E10" i="4" l="1"/>
  <c r="E12" i="4" s="1"/>
  <c r="E7" i="4"/>
  <c r="E33" i="4"/>
  <c r="C4" i="2" s="1"/>
  <c r="E22" i="4" l="1"/>
  <c r="C6" i="2" s="1"/>
  <c r="E25" i="4"/>
  <c r="E26" i="4" s="1"/>
  <c r="E27" i="4" l="1"/>
  <c r="C7" i="2" s="1"/>
  <c r="C5" i="2"/>
</calcChain>
</file>

<file path=xl/sharedStrings.xml><?xml version="1.0" encoding="utf-8"?>
<sst xmlns="http://schemas.openxmlformats.org/spreadsheetml/2006/main" count="201" uniqueCount="138">
  <si>
    <t>Input Data EN 15316-2</t>
  </si>
  <si>
    <t>K</t>
  </si>
  <si>
    <t>hysteresis of thermostatic valve</t>
  </si>
  <si>
    <t>water temperature effect of thermostatic valve</t>
  </si>
  <si>
    <t>temperature variation based on intermittent controls operation system</t>
  </si>
  <si>
    <t>temperature variation based on intermittent operation of the emission system</t>
  </si>
  <si>
    <t>temperature variation based on radiation by type of the emission system</t>
  </si>
  <si>
    <t>temperature variation based on control</t>
  </si>
  <si>
    <t>temperature variation based on an additional heat loss by emitters embedded in the envelope</t>
  </si>
  <si>
    <t>Dq</t>
  </si>
  <si>
    <r>
      <t xml:space="preserve">temperature variation based on all the influences </t>
    </r>
    <r>
      <rPr>
        <sz val="10"/>
        <color theme="1"/>
        <rFont val="Symbol"/>
        <family val="1"/>
        <charset val="2"/>
      </rPr>
      <t>Dq</t>
    </r>
    <r>
      <rPr>
        <sz val="10"/>
        <color theme="1"/>
        <rFont val="Arial"/>
        <family val="2"/>
      </rPr>
      <t>=</t>
    </r>
    <r>
      <rPr>
        <sz val="10"/>
        <color theme="1"/>
        <rFont val="Symbol"/>
        <family val="1"/>
        <charset val="2"/>
      </rPr>
      <t>Dq</t>
    </r>
    <r>
      <rPr>
        <vertAlign val="subscript"/>
        <sz val="10"/>
        <color theme="1"/>
        <rFont val="Arial"/>
        <family val="2"/>
      </rPr>
      <t>ctr</t>
    </r>
    <r>
      <rPr>
        <sz val="10"/>
        <color theme="1"/>
        <rFont val="Arial"/>
        <family val="2"/>
      </rPr>
      <t>+</t>
    </r>
    <r>
      <rPr>
        <sz val="10"/>
        <color theme="1"/>
        <rFont val="Symbol"/>
        <family val="1"/>
        <charset val="2"/>
      </rPr>
      <t>Dq</t>
    </r>
    <r>
      <rPr>
        <vertAlign val="subscript"/>
        <sz val="10"/>
        <color theme="1"/>
        <rFont val="Arial"/>
        <family val="2"/>
      </rPr>
      <t>str</t>
    </r>
    <r>
      <rPr>
        <sz val="10"/>
        <color theme="1"/>
        <rFont val="Arial"/>
        <family val="2"/>
      </rPr>
      <t>+</t>
    </r>
    <r>
      <rPr>
        <sz val="10"/>
        <color theme="1"/>
        <rFont val="Symbol"/>
        <family val="1"/>
        <charset val="2"/>
      </rPr>
      <t>Dq</t>
    </r>
    <r>
      <rPr>
        <vertAlign val="subscript"/>
        <sz val="10"/>
        <color theme="1"/>
        <rFont val="Arial"/>
        <family val="2"/>
      </rPr>
      <t>emb</t>
    </r>
  </si>
  <si>
    <t xml:space="preserve">temperature variation based on room atomization </t>
  </si>
  <si>
    <r>
      <t xml:space="preserve">radiant factor of radiant heaters for room heights </t>
    </r>
    <r>
      <rPr>
        <sz val="10"/>
        <color rgb="FF000000"/>
        <rFont val="Calibri"/>
        <family val="2"/>
      </rPr>
      <t>≥</t>
    </r>
    <r>
      <rPr>
        <sz val="10"/>
        <color rgb="FF000000"/>
        <rFont val="Arial"/>
        <family val="2"/>
      </rPr>
      <t xml:space="preserve"> 4m</t>
    </r>
  </si>
  <si>
    <t>RF</t>
  </si>
  <si>
    <t>-</t>
  </si>
  <si>
    <t xml:space="preserve">room height </t>
  </si>
  <si>
    <t>m</t>
  </si>
  <si>
    <t>Electrical rated power consumption of the control</t>
  </si>
  <si>
    <t>W</t>
  </si>
  <si>
    <t>Electrical rated power consumption of the equipment</t>
  </si>
  <si>
    <t>Electrical rated power consumption of the fan</t>
  </si>
  <si>
    <t>Product technical input data list</t>
  </si>
  <si>
    <t>Configuration and system design data</t>
  </si>
  <si>
    <t>design over-temperature</t>
  </si>
  <si>
    <r>
      <t>Dq</t>
    </r>
    <r>
      <rPr>
        <vertAlign val="subscript"/>
        <sz val="11"/>
        <color rgb="FF000000"/>
        <rFont val="Arial"/>
        <family val="2"/>
      </rPr>
      <t>ctr</t>
    </r>
  </si>
  <si>
    <r>
      <t>q</t>
    </r>
    <r>
      <rPr>
        <vertAlign val="subscript"/>
        <sz val="11"/>
        <color theme="1"/>
        <rFont val="Arial"/>
        <family val="2"/>
      </rPr>
      <t>H</t>
    </r>
  </si>
  <si>
    <r>
      <t>q</t>
    </r>
    <r>
      <rPr>
        <vertAlign val="subscript"/>
        <sz val="11"/>
        <color theme="1"/>
        <rFont val="Arial"/>
        <family val="2"/>
      </rPr>
      <t>W</t>
    </r>
  </si>
  <si>
    <r>
      <t>Dq</t>
    </r>
    <r>
      <rPr>
        <vertAlign val="subscript"/>
        <sz val="11"/>
        <color rgb="FF000000"/>
        <rFont val="Arial"/>
        <family val="2"/>
      </rPr>
      <t>im;crt</t>
    </r>
  </si>
  <si>
    <r>
      <t>Dq</t>
    </r>
    <r>
      <rPr>
        <vertAlign val="subscript"/>
        <sz val="11"/>
        <color rgb="FF000000"/>
        <rFont val="Arial"/>
        <family val="2"/>
      </rPr>
      <t>im;emt</t>
    </r>
  </si>
  <si>
    <r>
      <t>Dq</t>
    </r>
    <r>
      <rPr>
        <vertAlign val="subscript"/>
        <sz val="11"/>
        <color rgb="FF000000"/>
        <rFont val="Arial"/>
        <family val="2"/>
      </rPr>
      <t>rad</t>
    </r>
  </si>
  <si>
    <r>
      <t>Dq</t>
    </r>
    <r>
      <rPr>
        <vertAlign val="subscript"/>
        <sz val="11"/>
        <color rgb="FF000000"/>
        <rFont val="Arial"/>
        <family val="2"/>
      </rPr>
      <t>str</t>
    </r>
  </si>
  <si>
    <r>
      <t>Dq</t>
    </r>
    <r>
      <rPr>
        <vertAlign val="subscript"/>
        <sz val="11"/>
        <color rgb="FF000000"/>
        <rFont val="Arial"/>
        <family val="2"/>
      </rPr>
      <t>crt,1</t>
    </r>
  </si>
  <si>
    <r>
      <t>Dq</t>
    </r>
    <r>
      <rPr>
        <vertAlign val="subscript"/>
        <sz val="11"/>
        <color rgb="FF000000"/>
        <rFont val="Arial"/>
        <family val="2"/>
      </rPr>
      <t>crt,2</t>
    </r>
    <r>
      <rPr>
        <sz val="11"/>
        <color theme="1"/>
        <rFont val="Calibri"/>
        <family val="2"/>
        <scheme val="minor"/>
      </rPr>
      <t/>
    </r>
  </si>
  <si>
    <r>
      <t>Dq</t>
    </r>
    <r>
      <rPr>
        <vertAlign val="subscript"/>
        <sz val="11"/>
        <color rgb="FF000000"/>
        <rFont val="Arial"/>
        <family val="2"/>
      </rPr>
      <t>emb</t>
    </r>
  </si>
  <si>
    <r>
      <t>Dq</t>
    </r>
    <r>
      <rPr>
        <vertAlign val="subscript"/>
        <sz val="11"/>
        <color rgb="FF000000"/>
        <rFont val="Arial"/>
        <family val="2"/>
      </rPr>
      <t>roomout</t>
    </r>
  </si>
  <si>
    <r>
      <t>h</t>
    </r>
    <r>
      <rPr>
        <vertAlign val="subscript"/>
        <sz val="11"/>
        <color rgb="FF000000"/>
        <rFont val="Arial"/>
        <family val="2"/>
      </rPr>
      <t>R</t>
    </r>
  </si>
  <si>
    <r>
      <t>P</t>
    </r>
    <r>
      <rPr>
        <vertAlign val="subscript"/>
        <sz val="11"/>
        <color rgb="FF000000"/>
        <rFont val="Arial"/>
        <family val="2"/>
      </rPr>
      <t>ctr</t>
    </r>
  </si>
  <si>
    <r>
      <t>P</t>
    </r>
    <r>
      <rPr>
        <vertAlign val="subscript"/>
        <sz val="11"/>
        <color rgb="FF000000"/>
        <rFont val="Arial"/>
        <family val="2"/>
      </rPr>
      <t>H,aux</t>
    </r>
  </si>
  <si>
    <r>
      <t>P</t>
    </r>
    <r>
      <rPr>
        <vertAlign val="subscript"/>
        <sz val="11"/>
        <color rgb="FF000000"/>
        <rFont val="Arial"/>
        <family val="2"/>
      </rPr>
      <t>fan</t>
    </r>
  </si>
  <si>
    <t>Operating conditions data list</t>
  </si>
  <si>
    <t>initial internal temperature</t>
  </si>
  <si>
    <t>calculation interval</t>
  </si>
  <si>
    <t>h</t>
  </si>
  <si>
    <t>total time of generator(s) operation</t>
  </si>
  <si>
    <t>external temperature of the calculation interval</t>
  </si>
  <si>
    <t>°C</t>
  </si>
  <si>
    <t>Thermal output of the heat emission system</t>
  </si>
  <si>
    <t>kWh</t>
  </si>
  <si>
    <t>operation time of the fans in the calculation period</t>
  </si>
  <si>
    <t>is the monthly or other period analytical running time</t>
  </si>
  <si>
    <r>
      <t>q</t>
    </r>
    <r>
      <rPr>
        <vertAlign val="subscript"/>
        <sz val="11"/>
        <color rgb="FF000000"/>
        <rFont val="Arial"/>
        <family val="2"/>
      </rPr>
      <t>i,ini</t>
    </r>
  </si>
  <si>
    <r>
      <t>t</t>
    </r>
    <r>
      <rPr>
        <vertAlign val="subscript"/>
        <sz val="11"/>
        <color rgb="FF000000"/>
        <rFont val="Arial"/>
        <family val="2"/>
      </rPr>
      <t>ci</t>
    </r>
    <r>
      <rPr>
        <sz val="11"/>
        <color rgb="FF000000"/>
        <rFont val="Arial"/>
        <family val="2"/>
      </rPr>
      <t xml:space="preserve"> </t>
    </r>
  </si>
  <si>
    <r>
      <t>t</t>
    </r>
    <r>
      <rPr>
        <vertAlign val="subscript"/>
        <sz val="11"/>
        <color rgb="FF000000"/>
        <rFont val="Arial"/>
        <family val="2"/>
      </rPr>
      <t>gnr</t>
    </r>
  </si>
  <si>
    <r>
      <t>Q</t>
    </r>
    <r>
      <rPr>
        <vertAlign val="subscript"/>
        <sz val="11"/>
        <color rgb="FF000000"/>
        <rFont val="Times New Roman"/>
        <family val="1"/>
      </rPr>
      <t>em;out</t>
    </r>
  </si>
  <si>
    <r>
      <t>t</t>
    </r>
    <r>
      <rPr>
        <vertAlign val="subscript"/>
        <sz val="11"/>
        <color rgb="FF000000"/>
        <rFont val="Arial"/>
        <family val="2"/>
      </rPr>
      <t>h,rl</t>
    </r>
  </si>
  <si>
    <r>
      <t>t</t>
    </r>
    <r>
      <rPr>
        <vertAlign val="subscript"/>
        <sz val="11"/>
        <color rgb="FF000000"/>
        <rFont val="Arial"/>
        <family val="2"/>
      </rPr>
      <t>h</t>
    </r>
  </si>
  <si>
    <r>
      <t>q</t>
    </r>
    <r>
      <rPr>
        <vertAlign val="subscript"/>
        <sz val="11"/>
        <color theme="1"/>
        <rFont val="Arial"/>
        <family val="2"/>
      </rPr>
      <t>e,avg</t>
    </r>
  </si>
  <si>
    <t>Output Data EN 15316-2</t>
  </si>
  <si>
    <t>auxiliary energy – heat emission</t>
  </si>
  <si>
    <t>additional heat losses of heat emission</t>
  </si>
  <si>
    <t>room temperature</t>
  </si>
  <si>
    <t>annual expenditure for the heat emission</t>
  </si>
  <si>
    <r>
      <t>W</t>
    </r>
    <r>
      <rPr>
        <i/>
        <vertAlign val="subscript"/>
        <sz val="9"/>
        <color theme="1"/>
        <rFont val="Arial"/>
        <family val="2"/>
      </rPr>
      <t>em;ls,aux</t>
    </r>
  </si>
  <si>
    <r>
      <t>Q</t>
    </r>
    <r>
      <rPr>
        <vertAlign val="subscript"/>
        <sz val="10"/>
        <color theme="1"/>
        <rFont val="Arial"/>
        <family val="2"/>
      </rPr>
      <t>em;ls</t>
    </r>
  </si>
  <si>
    <r>
      <t>q</t>
    </r>
    <r>
      <rPr>
        <vertAlign val="subscript"/>
        <sz val="11"/>
        <color theme="1"/>
        <rFont val="Arial"/>
        <family val="2"/>
      </rPr>
      <t>int, inc</t>
    </r>
  </si>
  <si>
    <r>
      <t>e</t>
    </r>
    <r>
      <rPr>
        <vertAlign val="subscript"/>
        <sz val="11"/>
        <color theme="1"/>
        <rFont val="Arial"/>
        <family val="2"/>
      </rPr>
      <t>em, ls,a</t>
    </r>
  </si>
  <si>
    <t>Calculation Data EN 15316-2</t>
  </si>
  <si>
    <t>Auxillary energy calculation</t>
  </si>
  <si>
    <t>auxiliary energy of the control system (in the period)</t>
  </si>
  <si>
    <r>
      <t>W</t>
    </r>
    <r>
      <rPr>
        <vertAlign val="subscript"/>
        <sz val="10"/>
        <color rgb="FF000000"/>
        <rFont val="Arial"/>
        <family val="2"/>
      </rPr>
      <t>ctr</t>
    </r>
  </si>
  <si>
    <r>
      <t>W</t>
    </r>
    <r>
      <rPr>
        <vertAlign val="subscript"/>
        <sz val="11"/>
        <color theme="1"/>
        <rFont val="Calibri"/>
        <family val="2"/>
        <scheme val="minor"/>
      </rPr>
      <t>ctr</t>
    </r>
    <r>
      <rPr>
        <sz val="11"/>
        <color theme="1"/>
        <rFont val="Calibri"/>
        <family val="2"/>
        <scheme val="minor"/>
      </rPr>
      <t>=P</t>
    </r>
    <r>
      <rPr>
        <vertAlign val="subscript"/>
        <sz val="11"/>
        <color theme="1"/>
        <rFont val="Calibri"/>
        <family val="2"/>
        <scheme val="minor"/>
      </rPr>
      <t>ctr</t>
    </r>
    <r>
      <rPr>
        <sz val="11"/>
        <color theme="1"/>
        <rFont val="Calibri"/>
        <family val="2"/>
        <scheme val="minor"/>
      </rPr>
      <t>*t</t>
    </r>
    <r>
      <rPr>
        <vertAlign val="subscript"/>
        <sz val="11"/>
        <color theme="1"/>
        <rFont val="Calibri"/>
        <family val="2"/>
        <scheme val="minor"/>
      </rPr>
      <t>ci</t>
    </r>
    <r>
      <rPr>
        <sz val="11"/>
        <color theme="1"/>
        <rFont val="Calibri"/>
        <family val="2"/>
        <scheme val="minor"/>
      </rPr>
      <t>/1000</t>
    </r>
  </si>
  <si>
    <t>auxiliary energy of fans (in the period)</t>
  </si>
  <si>
    <r>
      <t>W</t>
    </r>
    <r>
      <rPr>
        <vertAlign val="subscript"/>
        <sz val="10"/>
        <color rgb="FF000000"/>
        <rFont val="Arial"/>
        <family val="2"/>
      </rPr>
      <t>fan</t>
    </r>
  </si>
  <si>
    <r>
      <t>W</t>
    </r>
    <r>
      <rPr>
        <vertAlign val="subscript"/>
        <sz val="11"/>
        <color theme="1"/>
        <rFont val="Calibri"/>
        <family val="2"/>
        <scheme val="minor"/>
      </rPr>
      <t>fan</t>
    </r>
    <r>
      <rPr>
        <sz val="11"/>
        <color theme="1"/>
        <rFont val="Calibri"/>
        <family val="2"/>
        <scheme val="minor"/>
      </rPr>
      <t>=P</t>
    </r>
    <r>
      <rPr>
        <vertAlign val="subscript"/>
        <sz val="11"/>
        <color theme="1"/>
        <rFont val="Calibri"/>
        <family val="2"/>
        <scheme val="minor"/>
      </rPr>
      <t>fan</t>
    </r>
    <r>
      <rPr>
        <sz val="11"/>
        <color theme="1"/>
        <rFont val="Calibri"/>
        <family val="2"/>
        <scheme val="minor"/>
      </rPr>
      <t>*t</t>
    </r>
    <r>
      <rPr>
        <vertAlign val="subscript"/>
        <sz val="11"/>
        <color theme="1"/>
        <rFont val="Calibri"/>
        <family val="2"/>
        <scheme val="minor"/>
      </rPr>
      <t>h,rL*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fan</t>
    </r>
    <r>
      <rPr>
        <sz val="11"/>
        <color theme="1"/>
        <rFont val="Calibri"/>
        <family val="2"/>
        <scheme val="minor"/>
      </rPr>
      <t>/1000</t>
    </r>
  </si>
  <si>
    <t>number of the ventilators / fan units</t>
  </si>
  <si>
    <r>
      <t>n</t>
    </r>
    <r>
      <rPr>
        <vertAlign val="subscript"/>
        <sz val="11"/>
        <color theme="1"/>
        <rFont val="Calibri"/>
        <family val="2"/>
        <scheme val="minor"/>
      </rPr>
      <t>fan</t>
    </r>
  </si>
  <si>
    <t xml:space="preserve">auxiliary energy </t>
  </si>
  <si>
    <r>
      <t>W</t>
    </r>
    <r>
      <rPr>
        <vertAlign val="subscript"/>
        <sz val="10"/>
        <color rgb="FF000000"/>
        <rFont val="Arial"/>
        <family val="2"/>
      </rPr>
      <t>em,ls,aux</t>
    </r>
  </si>
  <si>
    <r>
      <t>W</t>
    </r>
    <r>
      <rPr>
        <vertAlign val="subscript"/>
        <sz val="10"/>
        <color rgb="FF000000"/>
        <rFont val="Arial"/>
        <family val="2"/>
      </rPr>
      <t xml:space="preserve">em,ls,aux </t>
    </r>
    <r>
      <rPr>
        <sz val="10"/>
        <color rgb="FF000000"/>
        <rFont val="Arial"/>
        <family val="2"/>
      </rPr>
      <t>= W</t>
    </r>
    <r>
      <rPr>
        <vertAlign val="subscript"/>
        <sz val="10"/>
        <color rgb="FF000000"/>
        <rFont val="Arial"/>
        <family val="2"/>
      </rPr>
      <t>ctr</t>
    </r>
    <r>
      <rPr>
        <sz val="10"/>
        <color rgb="FF000000"/>
        <rFont val="Arial"/>
        <family val="2"/>
      </rPr>
      <t xml:space="preserve"> + W</t>
    </r>
    <r>
      <rPr>
        <vertAlign val="subscript"/>
        <sz val="10"/>
        <color rgb="FF000000"/>
        <rFont val="Arial"/>
        <family val="2"/>
      </rPr>
      <t>fan</t>
    </r>
  </si>
  <si>
    <t xml:space="preserve">auxiliary energy (h &gt; 4 m) - systems with direct heating </t>
  </si>
  <si>
    <r>
      <t>W</t>
    </r>
    <r>
      <rPr>
        <vertAlign val="subscript"/>
        <sz val="11"/>
        <color theme="1"/>
        <rFont val="Calibri"/>
        <family val="2"/>
        <scheme val="minor"/>
      </rPr>
      <t>em;ls;aux</t>
    </r>
    <r>
      <rPr>
        <sz val="11"/>
        <color theme="1"/>
        <rFont val="Calibri"/>
        <family val="2"/>
        <scheme val="minor"/>
      </rPr>
      <t>=P</t>
    </r>
    <r>
      <rPr>
        <vertAlign val="subscript"/>
        <sz val="11"/>
        <color theme="1"/>
        <rFont val="Calibri"/>
        <family val="2"/>
        <scheme val="minor"/>
      </rPr>
      <t>H;aux</t>
    </r>
    <r>
      <rPr>
        <sz val="11"/>
        <color theme="1"/>
        <rFont val="Calibri"/>
        <family val="2"/>
        <scheme val="minor"/>
      </rPr>
      <t>*t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/1000</t>
    </r>
  </si>
  <si>
    <t>Energy calculation (additional heat losses)</t>
  </si>
  <si>
    <r>
      <rPr>
        <sz val="11"/>
        <color theme="1"/>
        <rFont val="Symbol"/>
        <family val="1"/>
        <charset val="2"/>
      </rPr>
      <t>Dq</t>
    </r>
    <r>
      <rPr>
        <vertAlign val="subscript"/>
        <sz val="11"/>
        <color theme="1"/>
        <rFont val="Calibri"/>
        <family val="2"/>
        <scheme val="minor"/>
      </rPr>
      <t>ctr</t>
    </r>
    <r>
      <rPr>
        <sz val="11"/>
        <color theme="1"/>
        <rFont val="Calibri"/>
        <family val="2"/>
        <scheme val="minor"/>
      </rPr>
      <t>= CA</t>
    </r>
  </si>
  <si>
    <r>
      <t>CA=0,45*(</t>
    </r>
    <r>
      <rPr>
        <sz val="11"/>
        <color theme="1"/>
        <rFont val="Symbol"/>
        <family val="1"/>
        <charset val="2"/>
      </rPr>
      <t>q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+</t>
    </r>
    <r>
      <rPr>
        <sz val="11"/>
        <color theme="1"/>
        <rFont val="Symbol"/>
        <family val="1"/>
        <charset val="2"/>
      </rPr>
      <t>q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)</t>
    </r>
  </si>
  <si>
    <t>Control</t>
  </si>
  <si>
    <r>
      <t>Dq</t>
    </r>
    <r>
      <rPr>
        <vertAlign val="subscript"/>
        <sz val="11"/>
        <color rgb="FF000000"/>
        <rFont val="Arial"/>
        <family val="2"/>
      </rPr>
      <t>str,1</t>
    </r>
  </si>
  <si>
    <r>
      <t>Dq</t>
    </r>
    <r>
      <rPr>
        <vertAlign val="subscript"/>
        <sz val="11"/>
        <color rgb="FF000000"/>
        <rFont val="Arial"/>
        <family val="2"/>
      </rPr>
      <t>str,2</t>
    </r>
    <r>
      <rPr>
        <sz val="11"/>
        <color theme="1"/>
        <rFont val="Calibri"/>
        <family val="2"/>
        <scheme val="minor"/>
      </rPr>
      <t/>
    </r>
  </si>
  <si>
    <t>temperature variation based on stratification</t>
  </si>
  <si>
    <r>
      <rPr>
        <sz val="11"/>
        <color theme="1"/>
        <rFont val="Symbol"/>
        <family val="1"/>
        <charset val="2"/>
      </rPr>
      <t>Dq</t>
    </r>
    <r>
      <rPr>
        <vertAlign val="subscript"/>
        <sz val="11"/>
        <color theme="1"/>
        <rFont val="Calibri"/>
        <family val="2"/>
        <scheme val="minor"/>
      </rPr>
      <t>str</t>
    </r>
  </si>
  <si>
    <r>
      <rPr>
        <sz val="11"/>
        <color theme="1"/>
        <rFont val="Symbol"/>
        <family val="1"/>
        <charset val="2"/>
      </rPr>
      <t>Dq</t>
    </r>
    <r>
      <rPr>
        <vertAlign val="subscript"/>
        <sz val="11"/>
        <color theme="1"/>
        <rFont val="Calibri"/>
        <family val="2"/>
        <scheme val="minor"/>
      </rPr>
      <t>str</t>
    </r>
    <r>
      <rPr>
        <sz val="11"/>
        <color theme="1"/>
        <rFont val="Calibri"/>
        <family val="2"/>
        <scheme val="minor"/>
      </rPr>
      <t>=(</t>
    </r>
    <r>
      <rPr>
        <sz val="11"/>
        <color theme="1"/>
        <rFont val="Symbol"/>
        <family val="1"/>
        <charset val="2"/>
      </rPr>
      <t>Dq</t>
    </r>
    <r>
      <rPr>
        <vertAlign val="subscript"/>
        <sz val="11"/>
        <color theme="1"/>
        <rFont val="Calibri"/>
        <family val="2"/>
        <scheme val="minor"/>
      </rPr>
      <t>str,1</t>
    </r>
    <r>
      <rPr>
        <sz val="11"/>
        <color theme="1"/>
        <rFont val="Calibri"/>
        <family val="2"/>
        <scheme val="minor"/>
      </rPr>
      <t>+</t>
    </r>
    <r>
      <rPr>
        <sz val="11"/>
        <color theme="1"/>
        <rFont val="Symbol"/>
        <family val="1"/>
        <charset val="2"/>
      </rPr>
      <t>Dq</t>
    </r>
    <r>
      <rPr>
        <vertAlign val="subscript"/>
        <sz val="11"/>
        <color theme="1"/>
        <rFont val="Calibri"/>
        <family val="2"/>
        <scheme val="minor"/>
      </rPr>
      <t>str,2</t>
    </r>
    <r>
      <rPr>
        <sz val="11"/>
        <color theme="1"/>
        <rFont val="Calibri"/>
        <family val="2"/>
        <scheme val="minor"/>
      </rPr>
      <t>)/2</t>
    </r>
  </si>
  <si>
    <r>
      <rPr>
        <sz val="11"/>
        <color theme="1"/>
        <rFont val="Symbol"/>
        <family val="1"/>
        <charset val="2"/>
      </rPr>
      <t>Dq</t>
    </r>
    <r>
      <rPr>
        <vertAlign val="subscript"/>
        <sz val="11"/>
        <color theme="1"/>
        <rFont val="Calibri"/>
        <family val="2"/>
        <scheme val="minor"/>
      </rPr>
      <t>str</t>
    </r>
    <r>
      <rPr>
        <sz val="11"/>
        <color theme="1"/>
        <rFont val="Calibri"/>
        <family val="2"/>
        <scheme val="minor"/>
      </rPr>
      <t>=(10*</t>
    </r>
    <r>
      <rPr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>'</t>
    </r>
    <r>
      <rPr>
        <vertAlign val="subscript"/>
        <sz val="11"/>
        <color theme="1"/>
        <rFont val="Calibri"/>
        <family val="2"/>
        <scheme val="minor"/>
      </rPr>
      <t>str</t>
    </r>
    <r>
      <rPr>
        <sz val="11"/>
        <color theme="1"/>
        <rFont val="Calibri"/>
        <family val="2"/>
        <scheme val="minor"/>
      </rPr>
      <t>/16)*(0,5*h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-1,1)</t>
    </r>
  </si>
  <si>
    <r>
      <t>q</t>
    </r>
    <r>
      <rPr>
        <sz val="11"/>
        <color rgb="FF000000"/>
        <rFont val="Arial"/>
        <family val="2"/>
      </rPr>
      <t>'</t>
    </r>
    <r>
      <rPr>
        <vertAlign val="subscript"/>
        <sz val="11"/>
        <color rgb="FF000000"/>
        <rFont val="Arial"/>
        <family val="2"/>
      </rPr>
      <t>str</t>
    </r>
    <r>
      <rPr>
        <sz val="11"/>
        <color theme="1"/>
        <rFont val="Calibri"/>
        <family val="2"/>
        <scheme val="minor"/>
      </rPr>
      <t/>
    </r>
  </si>
  <si>
    <t>K/m</t>
  </si>
  <si>
    <r>
      <t xml:space="preserve">air temperature gradient für rooms with ceillings heights </t>
    </r>
    <r>
      <rPr>
        <sz val="10"/>
        <color theme="1"/>
        <rFont val="Calibri"/>
        <family val="2"/>
      </rPr>
      <t>≥</t>
    </r>
    <r>
      <rPr>
        <sz val="10"/>
        <color theme="1"/>
        <rFont val="Arial"/>
        <family val="2"/>
      </rPr>
      <t>4m</t>
    </r>
  </si>
  <si>
    <r>
      <rPr>
        <sz val="11"/>
        <color theme="1"/>
        <rFont val="Symbol"/>
        <family val="1"/>
        <charset val="2"/>
      </rPr>
      <t>Dq</t>
    </r>
    <r>
      <rPr>
        <vertAlign val="subscript"/>
        <sz val="11"/>
        <color theme="1"/>
        <rFont val="Calibri"/>
        <family val="2"/>
        <scheme val="minor"/>
      </rPr>
      <t>rad</t>
    </r>
  </si>
  <si>
    <t>Stratification</t>
  </si>
  <si>
    <t>h&lt; 4 m</t>
  </si>
  <si>
    <t>h&gt; 4 m</t>
  </si>
  <si>
    <r>
      <rPr>
        <sz val="11"/>
        <color theme="1"/>
        <rFont val="Symbol"/>
        <family val="1"/>
        <charset val="2"/>
      </rPr>
      <t>Dq</t>
    </r>
    <r>
      <rPr>
        <vertAlign val="subscript"/>
        <sz val="11"/>
        <color theme="1"/>
        <rFont val="Calibri"/>
        <family val="2"/>
        <scheme val="minor"/>
      </rPr>
      <t>rad</t>
    </r>
    <r>
      <rPr>
        <sz val="11"/>
        <color theme="1"/>
        <rFont val="Calibri"/>
        <family val="2"/>
        <scheme val="minor"/>
      </rPr>
      <t>=10*((0,36/(RF+0,2))+0,354*(10/h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)^(0,15)-0,9)</t>
    </r>
  </si>
  <si>
    <r>
      <rPr>
        <b/>
        <sz val="11"/>
        <color rgb="FFC00000"/>
        <rFont val="Symbol"/>
        <family val="1"/>
        <charset val="2"/>
      </rPr>
      <t>Dq</t>
    </r>
    <r>
      <rPr>
        <b/>
        <vertAlign val="subscript"/>
        <sz val="11"/>
        <color rgb="FFC00000"/>
        <rFont val="Calibri"/>
        <family val="2"/>
        <scheme val="minor"/>
      </rPr>
      <t>rad</t>
    </r>
  </si>
  <si>
    <r>
      <rPr>
        <b/>
        <sz val="11"/>
        <color rgb="FFC00000"/>
        <rFont val="Symbol"/>
        <family val="1"/>
        <charset val="2"/>
      </rPr>
      <t>Dq</t>
    </r>
    <r>
      <rPr>
        <b/>
        <vertAlign val="subscript"/>
        <sz val="11"/>
        <color rgb="FFC00000"/>
        <rFont val="Calibri"/>
        <family val="2"/>
        <scheme val="minor"/>
      </rPr>
      <t>ctr</t>
    </r>
  </si>
  <si>
    <r>
      <rPr>
        <sz val="11"/>
        <color rgb="FFC00000"/>
        <rFont val="Symbol"/>
        <family val="1"/>
        <charset val="2"/>
      </rPr>
      <t>Dq</t>
    </r>
    <r>
      <rPr>
        <vertAlign val="subscript"/>
        <sz val="11"/>
        <color rgb="FFC00000"/>
        <rFont val="Calibri"/>
        <family val="2"/>
        <scheme val="minor"/>
      </rPr>
      <t>str</t>
    </r>
  </si>
  <si>
    <t>Embedded</t>
  </si>
  <si>
    <r>
      <rPr>
        <b/>
        <sz val="11"/>
        <color rgb="FFC00000"/>
        <rFont val="Symbol"/>
        <family val="1"/>
        <charset val="2"/>
      </rPr>
      <t>Dq</t>
    </r>
    <r>
      <rPr>
        <b/>
        <vertAlign val="subscript"/>
        <sz val="11"/>
        <color rgb="FFC00000"/>
        <rFont val="Calibri"/>
        <family val="2"/>
        <scheme val="minor"/>
      </rPr>
      <t>emb</t>
    </r>
  </si>
  <si>
    <t>Intermittent Operation</t>
  </si>
  <si>
    <r>
      <rPr>
        <b/>
        <sz val="11"/>
        <color rgb="FFC00000"/>
        <rFont val="Symbol"/>
        <family val="1"/>
        <charset val="2"/>
      </rPr>
      <t>Dq</t>
    </r>
    <r>
      <rPr>
        <b/>
        <vertAlign val="subscript"/>
        <sz val="11"/>
        <color rgb="FFC00000"/>
        <rFont val="Calibri"/>
        <family val="2"/>
        <scheme val="minor"/>
      </rPr>
      <t>im</t>
    </r>
  </si>
  <si>
    <r>
      <rPr>
        <sz val="11"/>
        <color theme="1"/>
        <rFont val="Symbol"/>
        <family val="1"/>
        <charset val="2"/>
      </rPr>
      <t>Dq</t>
    </r>
    <r>
      <rPr>
        <vertAlign val="subscript"/>
        <sz val="11"/>
        <color theme="1"/>
        <rFont val="Calibri"/>
        <family val="2"/>
        <scheme val="minor"/>
      </rPr>
      <t>im</t>
    </r>
    <r>
      <rPr>
        <sz val="11"/>
        <color theme="1"/>
        <rFont val="Calibri"/>
        <family val="2"/>
        <scheme val="minor"/>
      </rPr>
      <t>=</t>
    </r>
    <r>
      <rPr>
        <sz val="11"/>
        <color theme="1"/>
        <rFont val="Symbol"/>
        <family val="1"/>
        <charset val="2"/>
      </rPr>
      <t>Dq</t>
    </r>
    <r>
      <rPr>
        <vertAlign val="subscript"/>
        <sz val="11"/>
        <color theme="1"/>
        <rFont val="Calibri"/>
        <family val="2"/>
        <scheme val="minor"/>
      </rPr>
      <t>im,emt</t>
    </r>
    <r>
      <rPr>
        <sz val="11"/>
        <color theme="1"/>
        <rFont val="Calibri"/>
        <family val="2"/>
        <scheme val="minor"/>
      </rPr>
      <t xml:space="preserve"> + </t>
    </r>
    <r>
      <rPr>
        <sz val="11"/>
        <color theme="1"/>
        <rFont val="Symbol"/>
        <family val="1"/>
        <charset val="2"/>
      </rPr>
      <t>Dq</t>
    </r>
    <r>
      <rPr>
        <vertAlign val="subscript"/>
        <sz val="11"/>
        <color theme="1"/>
        <rFont val="Calibri"/>
        <family val="2"/>
        <scheme val="minor"/>
      </rPr>
      <t>im,ctr</t>
    </r>
  </si>
  <si>
    <t>Hydraulic</t>
  </si>
  <si>
    <t>Room  automatisation</t>
  </si>
  <si>
    <r>
      <rPr>
        <b/>
        <sz val="11"/>
        <color rgb="FFC00000"/>
        <rFont val="Symbol"/>
        <family val="1"/>
        <charset val="2"/>
      </rPr>
      <t>Dq</t>
    </r>
    <r>
      <rPr>
        <b/>
        <vertAlign val="subscript"/>
        <sz val="11"/>
        <color rgb="FFC00000"/>
        <rFont val="Calibri"/>
        <family val="2"/>
        <scheme val="minor"/>
      </rPr>
      <t>hydr</t>
    </r>
  </si>
  <si>
    <r>
      <t>Dq</t>
    </r>
    <r>
      <rPr>
        <vertAlign val="subscript"/>
        <sz val="11"/>
        <color rgb="FF000000"/>
        <rFont val="Arial"/>
        <family val="2"/>
      </rPr>
      <t>hydr</t>
    </r>
  </si>
  <si>
    <r>
      <rPr>
        <b/>
        <sz val="11"/>
        <color rgb="FFC00000"/>
        <rFont val="Symbol"/>
        <family val="1"/>
        <charset val="2"/>
      </rPr>
      <t>Dq</t>
    </r>
    <r>
      <rPr>
        <b/>
        <vertAlign val="subscript"/>
        <sz val="11"/>
        <color rgb="FFC00000"/>
        <rFont val="Calibri"/>
        <family val="2"/>
        <scheme val="minor"/>
      </rPr>
      <t>roomaut</t>
    </r>
  </si>
  <si>
    <r>
      <t>q</t>
    </r>
    <r>
      <rPr>
        <b/>
        <vertAlign val="subscript"/>
        <sz val="10"/>
        <color rgb="FFC00000"/>
        <rFont val="Arial"/>
        <family val="2"/>
      </rPr>
      <t>int;inc</t>
    </r>
  </si>
  <si>
    <r>
      <t xml:space="preserve"> q</t>
    </r>
    <r>
      <rPr>
        <b/>
        <vertAlign val="subscript"/>
        <sz val="10"/>
        <color rgb="FFC00000"/>
        <rFont val="Arial"/>
        <family val="2"/>
      </rPr>
      <t>int;inc</t>
    </r>
    <r>
      <rPr>
        <b/>
        <vertAlign val="subscript"/>
        <sz val="10"/>
        <color rgb="FFC00000"/>
        <rFont val="Calibri"/>
        <family val="2"/>
        <scheme val="minor"/>
      </rPr>
      <t xml:space="preserve"> =</t>
    </r>
    <r>
      <rPr>
        <b/>
        <sz val="10"/>
        <color rgb="FFC00000"/>
        <rFont val="Symbol"/>
        <family val="1"/>
        <charset val="2"/>
      </rPr>
      <t xml:space="preserve"> q</t>
    </r>
    <r>
      <rPr>
        <b/>
        <vertAlign val="subscript"/>
        <sz val="10"/>
        <color rgb="FFC00000"/>
        <rFont val="Arial"/>
        <family val="2"/>
      </rPr>
      <t xml:space="preserve">int;ini </t>
    </r>
    <r>
      <rPr>
        <b/>
        <sz val="10"/>
        <color rgb="FFC00000"/>
        <rFont val="Arial"/>
        <family val="2"/>
      </rPr>
      <t xml:space="preserve">+ </t>
    </r>
    <r>
      <rPr>
        <b/>
        <sz val="10"/>
        <color rgb="FFC00000"/>
        <rFont val="Symbol"/>
        <family val="1"/>
        <charset val="2"/>
      </rPr>
      <t>Dq</t>
    </r>
    <r>
      <rPr>
        <b/>
        <vertAlign val="subscript"/>
        <sz val="10"/>
        <color rgb="FFC00000"/>
        <rFont val="Arial"/>
        <family val="2"/>
      </rPr>
      <t>str</t>
    </r>
    <r>
      <rPr>
        <b/>
        <sz val="10"/>
        <color rgb="FFC00000"/>
        <rFont val="Arial"/>
        <family val="2"/>
      </rPr>
      <t xml:space="preserve"> +</t>
    </r>
    <r>
      <rPr>
        <b/>
        <sz val="10"/>
        <color rgb="FFC00000"/>
        <rFont val="Symbol"/>
        <family val="1"/>
        <charset val="2"/>
      </rPr>
      <t>Dq</t>
    </r>
    <r>
      <rPr>
        <b/>
        <vertAlign val="subscript"/>
        <sz val="10"/>
        <color rgb="FFC00000"/>
        <rFont val="Arial"/>
        <family val="2"/>
      </rPr>
      <t>ctr</t>
    </r>
    <r>
      <rPr>
        <b/>
        <sz val="10"/>
        <color rgb="FFC00000"/>
        <rFont val="Arial"/>
        <family val="2"/>
      </rPr>
      <t xml:space="preserve"> +</t>
    </r>
    <r>
      <rPr>
        <b/>
        <sz val="10"/>
        <color rgb="FFC00000"/>
        <rFont val="Symbol"/>
        <family val="1"/>
        <charset val="2"/>
      </rPr>
      <t>Dq</t>
    </r>
    <r>
      <rPr>
        <b/>
        <vertAlign val="subscript"/>
        <sz val="10"/>
        <color rgb="FFC00000"/>
        <rFont val="Arial"/>
        <family val="2"/>
      </rPr>
      <t>emb</t>
    </r>
    <r>
      <rPr>
        <b/>
        <sz val="10"/>
        <color rgb="FFC00000"/>
        <rFont val="Arial"/>
        <family val="2"/>
      </rPr>
      <t xml:space="preserve"> +</t>
    </r>
    <r>
      <rPr>
        <b/>
        <sz val="10"/>
        <color rgb="FFC00000"/>
        <rFont val="Symbol"/>
        <family val="1"/>
        <charset val="2"/>
      </rPr>
      <t>Dq</t>
    </r>
    <r>
      <rPr>
        <b/>
        <vertAlign val="subscript"/>
        <sz val="10"/>
        <color rgb="FFC00000"/>
        <rFont val="Arial"/>
        <family val="2"/>
      </rPr>
      <t>rad</t>
    </r>
    <r>
      <rPr>
        <b/>
        <sz val="10"/>
        <color rgb="FFC00000"/>
        <rFont val="Arial"/>
        <family val="2"/>
      </rPr>
      <t xml:space="preserve"> +</t>
    </r>
    <r>
      <rPr>
        <b/>
        <sz val="10"/>
        <color rgb="FFC00000"/>
        <rFont val="Symbol"/>
        <family val="1"/>
        <charset val="2"/>
      </rPr>
      <t>Dq</t>
    </r>
    <r>
      <rPr>
        <b/>
        <vertAlign val="subscript"/>
        <sz val="10"/>
        <color rgb="FFC00000"/>
        <rFont val="Arial"/>
        <family val="2"/>
      </rPr>
      <t>im</t>
    </r>
    <r>
      <rPr>
        <b/>
        <sz val="10"/>
        <color rgb="FFC00000"/>
        <rFont val="Arial"/>
        <family val="2"/>
      </rPr>
      <t xml:space="preserve"> +</t>
    </r>
    <r>
      <rPr>
        <b/>
        <sz val="10"/>
        <color rgb="FFC00000"/>
        <rFont val="Symbol"/>
        <family val="1"/>
        <charset val="2"/>
      </rPr>
      <t>Dq</t>
    </r>
    <r>
      <rPr>
        <b/>
        <vertAlign val="subscript"/>
        <sz val="10"/>
        <color rgb="FFC00000"/>
        <rFont val="Arial"/>
        <family val="2"/>
      </rPr>
      <t>hydr</t>
    </r>
    <r>
      <rPr>
        <b/>
        <sz val="10"/>
        <color rgb="FFC00000"/>
        <rFont val="Arial"/>
        <family val="2"/>
      </rPr>
      <t xml:space="preserve"> +</t>
    </r>
    <r>
      <rPr>
        <b/>
        <sz val="10"/>
        <color rgb="FFC00000"/>
        <rFont val="Symbol"/>
        <family val="1"/>
        <charset val="2"/>
      </rPr>
      <t>Dq</t>
    </r>
    <r>
      <rPr>
        <b/>
        <vertAlign val="subscript"/>
        <sz val="10"/>
        <color rgb="FFC00000"/>
        <rFont val="Arial"/>
        <family val="2"/>
      </rPr>
      <t>roomout</t>
    </r>
  </si>
  <si>
    <r>
      <t>Dq</t>
    </r>
    <r>
      <rPr>
        <b/>
        <vertAlign val="subscript"/>
        <sz val="10"/>
        <color rgb="FFC00000"/>
        <rFont val="Arial"/>
        <family val="2"/>
      </rPr>
      <t>int;inc</t>
    </r>
  </si>
  <si>
    <r>
      <t xml:space="preserve"> Dq</t>
    </r>
    <r>
      <rPr>
        <b/>
        <vertAlign val="subscript"/>
        <sz val="10"/>
        <color rgb="FFC00000"/>
        <rFont val="Arial"/>
        <family val="2"/>
      </rPr>
      <t>int;inc</t>
    </r>
    <r>
      <rPr>
        <b/>
        <vertAlign val="subscript"/>
        <sz val="10"/>
        <color rgb="FFC00000"/>
        <rFont val="Calibri"/>
        <family val="2"/>
        <scheme val="minor"/>
      </rPr>
      <t xml:space="preserve"> =</t>
    </r>
    <r>
      <rPr>
        <b/>
        <sz val="10"/>
        <color rgb="FFC00000"/>
        <rFont val="Symbol"/>
        <family val="1"/>
        <charset val="2"/>
      </rPr>
      <t xml:space="preserve"> </t>
    </r>
    <r>
      <rPr>
        <b/>
        <sz val="10"/>
        <color rgb="FFC00000"/>
        <rFont val="Symbol"/>
        <family val="1"/>
        <charset val="2"/>
      </rPr>
      <t>Dq</t>
    </r>
    <r>
      <rPr>
        <b/>
        <vertAlign val="subscript"/>
        <sz val="10"/>
        <color rgb="FFC00000"/>
        <rFont val="Arial"/>
        <family val="2"/>
      </rPr>
      <t>str</t>
    </r>
    <r>
      <rPr>
        <b/>
        <sz val="10"/>
        <color rgb="FFC00000"/>
        <rFont val="Arial"/>
        <family val="2"/>
      </rPr>
      <t xml:space="preserve"> +</t>
    </r>
    <r>
      <rPr>
        <b/>
        <sz val="10"/>
        <color rgb="FFC00000"/>
        <rFont val="Symbol"/>
        <family val="1"/>
        <charset val="2"/>
      </rPr>
      <t>Dq</t>
    </r>
    <r>
      <rPr>
        <b/>
        <vertAlign val="subscript"/>
        <sz val="10"/>
        <color rgb="FFC00000"/>
        <rFont val="Arial"/>
        <family val="2"/>
      </rPr>
      <t>ctr</t>
    </r>
    <r>
      <rPr>
        <b/>
        <sz val="10"/>
        <color rgb="FFC00000"/>
        <rFont val="Arial"/>
        <family val="2"/>
      </rPr>
      <t xml:space="preserve"> +</t>
    </r>
    <r>
      <rPr>
        <b/>
        <sz val="10"/>
        <color rgb="FFC00000"/>
        <rFont val="Symbol"/>
        <family val="1"/>
        <charset val="2"/>
      </rPr>
      <t>Dq</t>
    </r>
    <r>
      <rPr>
        <b/>
        <vertAlign val="subscript"/>
        <sz val="10"/>
        <color rgb="FFC00000"/>
        <rFont val="Arial"/>
        <family val="2"/>
      </rPr>
      <t>emb</t>
    </r>
    <r>
      <rPr>
        <b/>
        <sz val="10"/>
        <color rgb="FFC00000"/>
        <rFont val="Arial"/>
        <family val="2"/>
      </rPr>
      <t xml:space="preserve"> +</t>
    </r>
    <r>
      <rPr>
        <b/>
        <sz val="10"/>
        <color rgb="FFC00000"/>
        <rFont val="Symbol"/>
        <family val="1"/>
        <charset val="2"/>
      </rPr>
      <t>Dq</t>
    </r>
    <r>
      <rPr>
        <b/>
        <vertAlign val="subscript"/>
        <sz val="10"/>
        <color rgb="FFC00000"/>
        <rFont val="Arial"/>
        <family val="2"/>
      </rPr>
      <t>rad</t>
    </r>
    <r>
      <rPr>
        <b/>
        <sz val="10"/>
        <color rgb="FFC00000"/>
        <rFont val="Arial"/>
        <family val="2"/>
      </rPr>
      <t xml:space="preserve"> +</t>
    </r>
    <r>
      <rPr>
        <b/>
        <sz val="10"/>
        <color rgb="FFC00000"/>
        <rFont val="Symbol"/>
        <family val="1"/>
        <charset val="2"/>
      </rPr>
      <t>Dq</t>
    </r>
    <r>
      <rPr>
        <b/>
        <vertAlign val="subscript"/>
        <sz val="10"/>
        <color rgb="FFC00000"/>
        <rFont val="Arial"/>
        <family val="2"/>
      </rPr>
      <t>im</t>
    </r>
    <r>
      <rPr>
        <b/>
        <sz val="10"/>
        <color rgb="FFC00000"/>
        <rFont val="Arial"/>
        <family val="2"/>
      </rPr>
      <t xml:space="preserve"> +</t>
    </r>
    <r>
      <rPr>
        <b/>
        <sz val="10"/>
        <color rgb="FFC00000"/>
        <rFont val="Symbol"/>
        <family val="1"/>
        <charset val="2"/>
      </rPr>
      <t>Dq</t>
    </r>
    <r>
      <rPr>
        <b/>
        <vertAlign val="subscript"/>
        <sz val="10"/>
        <color rgb="FFC00000"/>
        <rFont val="Arial"/>
        <family val="2"/>
      </rPr>
      <t>hydr</t>
    </r>
    <r>
      <rPr>
        <b/>
        <sz val="10"/>
        <color rgb="FFC00000"/>
        <rFont val="Arial"/>
        <family val="2"/>
      </rPr>
      <t xml:space="preserve"> +</t>
    </r>
    <r>
      <rPr>
        <b/>
        <sz val="10"/>
        <color rgb="FFC00000"/>
        <rFont val="Symbol"/>
        <family val="1"/>
        <charset val="2"/>
      </rPr>
      <t>Dq</t>
    </r>
    <r>
      <rPr>
        <b/>
        <vertAlign val="subscript"/>
        <sz val="10"/>
        <color rgb="FFC00000"/>
        <rFont val="Arial"/>
        <family val="2"/>
      </rPr>
      <t>roomout</t>
    </r>
  </si>
  <si>
    <t>temperatur variation based on all losses</t>
  </si>
  <si>
    <r>
      <t>Q</t>
    </r>
    <r>
      <rPr>
        <b/>
        <vertAlign val="subscript"/>
        <sz val="10"/>
        <color rgb="FFC00000"/>
        <rFont val="Arial"/>
        <family val="2"/>
      </rPr>
      <t>em;ls</t>
    </r>
  </si>
  <si>
    <r>
      <t>Q</t>
    </r>
    <r>
      <rPr>
        <b/>
        <vertAlign val="subscript"/>
        <sz val="10"/>
        <color rgb="FFC00000"/>
        <rFont val="Arial"/>
        <family val="2"/>
      </rPr>
      <t>em;ls</t>
    </r>
    <r>
      <rPr>
        <b/>
        <sz val="10"/>
        <color rgb="FFC00000"/>
        <rFont val="Arial"/>
        <family val="2"/>
      </rPr>
      <t>=Q</t>
    </r>
    <r>
      <rPr>
        <b/>
        <vertAlign val="subscript"/>
        <sz val="10"/>
        <color rgb="FFC00000"/>
        <rFont val="Arial"/>
        <family val="2"/>
      </rPr>
      <t>em;out</t>
    </r>
    <r>
      <rPr>
        <b/>
        <sz val="10"/>
        <color rgb="FFC00000"/>
        <rFont val="Arial"/>
        <family val="2"/>
      </rPr>
      <t xml:space="preserve"> *(</t>
    </r>
    <r>
      <rPr>
        <b/>
        <sz val="10"/>
        <color rgb="FFC00000"/>
        <rFont val="Symbol"/>
        <family val="1"/>
        <charset val="2"/>
      </rPr>
      <t>Dq</t>
    </r>
    <r>
      <rPr>
        <b/>
        <vertAlign val="subscript"/>
        <sz val="10"/>
        <color rgb="FFC00000"/>
        <rFont val="Arial"/>
        <family val="2"/>
      </rPr>
      <t>int,inc</t>
    </r>
    <r>
      <rPr>
        <b/>
        <sz val="10"/>
        <color rgb="FFC00000"/>
        <rFont val="Arial"/>
        <family val="2"/>
      </rPr>
      <t>/(</t>
    </r>
    <r>
      <rPr>
        <b/>
        <sz val="10"/>
        <color rgb="FFC00000"/>
        <rFont val="Symbol"/>
        <family val="1"/>
        <charset val="2"/>
      </rPr>
      <t>q</t>
    </r>
    <r>
      <rPr>
        <b/>
        <vertAlign val="subscript"/>
        <sz val="10"/>
        <color rgb="FFC00000"/>
        <rFont val="Arial"/>
        <family val="2"/>
      </rPr>
      <t>int;inc</t>
    </r>
    <r>
      <rPr>
        <b/>
        <sz val="10"/>
        <color rgb="FFC00000"/>
        <rFont val="Arial"/>
        <family val="2"/>
      </rPr>
      <t>-</t>
    </r>
    <r>
      <rPr>
        <b/>
        <sz val="10"/>
        <color rgb="FFC00000"/>
        <rFont val="Symbol"/>
        <family val="1"/>
        <charset val="2"/>
      </rPr>
      <t>q</t>
    </r>
    <r>
      <rPr>
        <b/>
        <vertAlign val="subscript"/>
        <sz val="10"/>
        <color rgb="FFC00000"/>
        <rFont val="Arial"/>
        <family val="2"/>
      </rPr>
      <t>e,comb</t>
    </r>
    <r>
      <rPr>
        <b/>
        <sz val="10"/>
        <color rgb="FFC00000"/>
        <rFont val="Arial"/>
        <family val="2"/>
      </rPr>
      <t>))</t>
    </r>
  </si>
  <si>
    <t>additional loss</t>
  </si>
  <si>
    <t>Temperature variation for consideration of solar and internal gains</t>
  </si>
  <si>
    <r>
      <t>Dq</t>
    </r>
    <r>
      <rPr>
        <vertAlign val="subscript"/>
        <sz val="11"/>
        <color theme="1"/>
        <rFont val="Arial"/>
        <family val="2"/>
      </rPr>
      <t>e,sol</t>
    </r>
  </si>
  <si>
    <r>
      <t>e</t>
    </r>
    <r>
      <rPr>
        <b/>
        <vertAlign val="subscript"/>
        <sz val="10"/>
        <color rgb="FFC00000"/>
        <rFont val="Arial"/>
        <family val="2"/>
      </rPr>
      <t>em;ls;a</t>
    </r>
  </si>
  <si>
    <r>
      <t>e</t>
    </r>
    <r>
      <rPr>
        <b/>
        <vertAlign val="subscript"/>
        <sz val="10"/>
        <color rgb="FFC00000"/>
        <rFont val="Arial"/>
        <family val="2"/>
      </rPr>
      <t>em;ls;a</t>
    </r>
    <r>
      <rPr>
        <b/>
        <sz val="10"/>
        <color rgb="FFC00000"/>
        <rFont val="Arial"/>
        <family val="2"/>
      </rPr>
      <t>=(Q</t>
    </r>
    <r>
      <rPr>
        <b/>
        <vertAlign val="subscript"/>
        <sz val="10"/>
        <color rgb="FFC00000"/>
        <rFont val="Arial"/>
        <family val="2"/>
      </rPr>
      <t>em;out</t>
    </r>
    <r>
      <rPr>
        <b/>
        <sz val="10"/>
        <color rgb="FFC00000"/>
        <rFont val="Arial"/>
        <family val="2"/>
      </rPr>
      <t xml:space="preserve"> + Q</t>
    </r>
    <r>
      <rPr>
        <b/>
        <vertAlign val="subscript"/>
        <sz val="10"/>
        <color rgb="FFC00000"/>
        <rFont val="Arial"/>
        <family val="2"/>
      </rPr>
      <t>emLs</t>
    </r>
    <r>
      <rPr>
        <b/>
        <sz val="10"/>
        <color rgb="FFC00000"/>
        <rFont val="Arial"/>
        <family val="2"/>
      </rPr>
      <t>)/Q</t>
    </r>
    <r>
      <rPr>
        <b/>
        <vertAlign val="subscript"/>
        <sz val="10"/>
        <color rgb="FFC00000"/>
        <rFont val="Arial"/>
        <family val="2"/>
      </rPr>
      <t>em;out</t>
    </r>
  </si>
  <si>
    <r>
      <t>Dq</t>
    </r>
    <r>
      <rPr>
        <vertAlign val="subscript"/>
        <sz val="11"/>
        <color rgb="FF000000"/>
        <rFont val="Arial"/>
        <family val="2"/>
      </rPr>
      <t>emb,1</t>
    </r>
  </si>
  <si>
    <r>
      <t>Dq</t>
    </r>
    <r>
      <rPr>
        <vertAlign val="subscript"/>
        <sz val="11"/>
        <color rgb="FF000000"/>
        <rFont val="Arial"/>
        <family val="2"/>
      </rPr>
      <t>emb,2</t>
    </r>
  </si>
  <si>
    <r>
      <rPr>
        <sz val="11"/>
        <color theme="1"/>
        <rFont val="Symbol"/>
        <family val="1"/>
        <charset val="2"/>
      </rPr>
      <t>Dq</t>
    </r>
    <r>
      <rPr>
        <vertAlign val="subscript"/>
        <sz val="11"/>
        <color theme="1"/>
        <rFont val="Calibri"/>
        <family val="2"/>
        <scheme val="minor"/>
      </rPr>
      <t>emb</t>
    </r>
  </si>
  <si>
    <r>
      <rPr>
        <b/>
        <sz val="11"/>
        <color rgb="FFC00000"/>
        <rFont val="Symbol"/>
        <family val="1"/>
        <charset val="2"/>
      </rPr>
      <t>Dq</t>
    </r>
    <r>
      <rPr>
        <b/>
        <vertAlign val="subscript"/>
        <sz val="11"/>
        <color rgb="FFC00000"/>
        <rFont val="Calibri"/>
        <family val="2"/>
        <scheme val="minor"/>
      </rPr>
      <t>str</t>
    </r>
  </si>
  <si>
    <r>
      <rPr>
        <sz val="11"/>
        <color theme="1"/>
        <rFont val="Symbol"/>
        <family val="1"/>
        <charset val="2"/>
      </rPr>
      <t>Dq</t>
    </r>
    <r>
      <rPr>
        <vertAlign val="subscript"/>
        <sz val="11"/>
        <color theme="1"/>
        <rFont val="Calibri"/>
        <family val="2"/>
        <scheme val="minor"/>
      </rPr>
      <t>emb</t>
    </r>
    <r>
      <rPr>
        <sz val="11"/>
        <color theme="1"/>
        <rFont val="Calibri"/>
        <family val="2"/>
        <scheme val="minor"/>
      </rPr>
      <t>=(</t>
    </r>
    <r>
      <rPr>
        <sz val="11"/>
        <color theme="1"/>
        <rFont val="Symbol"/>
        <family val="1"/>
        <charset val="2"/>
      </rPr>
      <t>Dq</t>
    </r>
    <r>
      <rPr>
        <vertAlign val="subscript"/>
        <sz val="11"/>
        <color theme="1"/>
        <rFont val="Arial"/>
        <family val="2"/>
      </rPr>
      <t>emb,1</t>
    </r>
    <r>
      <rPr>
        <sz val="11"/>
        <color theme="1"/>
        <rFont val="Calibri"/>
        <family val="2"/>
        <scheme val="minor"/>
      </rPr>
      <t>+</t>
    </r>
    <r>
      <rPr>
        <sz val="11"/>
        <color theme="1"/>
        <rFont val="Symbol"/>
        <family val="1"/>
        <charset val="2"/>
      </rPr>
      <t>Dq</t>
    </r>
    <r>
      <rPr>
        <vertAlign val="subscript"/>
        <sz val="11"/>
        <color theme="1"/>
        <rFont val="Arial"/>
        <family val="2"/>
      </rPr>
      <t>emb,2</t>
    </r>
    <r>
      <rPr>
        <sz val="11"/>
        <color theme="1"/>
        <rFont val="Calibri"/>
        <family val="2"/>
        <scheme val="minor"/>
      </rPr>
      <t>)/2</t>
    </r>
  </si>
  <si>
    <t>temperature variation based on control (standard calculation)</t>
  </si>
  <si>
    <t>temperature variation based on control (certified products)</t>
  </si>
  <si>
    <t>temperature variation based on stratification (over-temperature dependend)</t>
  </si>
  <si>
    <t>temperature variation based on stratification (specific heat losses via external components)</t>
  </si>
  <si>
    <t xml:space="preserve">temperature variation based on not balanced hydraulic systems </t>
  </si>
  <si>
    <r>
      <rPr>
        <sz val="11"/>
        <color theme="1"/>
        <rFont val="Symbol"/>
        <family val="1"/>
        <charset val="2"/>
      </rPr>
      <t>Dq</t>
    </r>
    <r>
      <rPr>
        <vertAlign val="subscript"/>
        <sz val="11"/>
        <color theme="1"/>
        <rFont val="Calibri"/>
        <family val="2"/>
        <scheme val="minor"/>
      </rPr>
      <t>ctr,1</t>
    </r>
  </si>
  <si>
    <r>
      <rPr>
        <sz val="11"/>
        <color theme="1"/>
        <rFont val="Symbol"/>
        <family val="1"/>
        <charset val="2"/>
      </rPr>
      <t>Dq</t>
    </r>
    <r>
      <rPr>
        <vertAlign val="subscript"/>
        <sz val="11"/>
        <color theme="1"/>
        <rFont val="Calibri"/>
        <family val="2"/>
        <scheme val="minor"/>
      </rPr>
      <t>ctr,2</t>
    </r>
  </si>
  <si>
    <t xml:space="preserve">Radiation </t>
  </si>
  <si>
    <t xml:space="preserve"> internal temperature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</si>
</sst>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4"/>
      <color theme="4" tint="-0.249977111117893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Symbol"/>
      <family val="1"/>
      <charset val="2"/>
    </font>
    <font>
      <vertAlign val="subscript"/>
      <sz val="10"/>
      <color theme="1"/>
      <name val="Arial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Symbol"/>
      <family val="1"/>
      <charset val="2"/>
    </font>
    <font>
      <vertAlign val="subscript"/>
      <sz val="11"/>
      <color rgb="FF000000"/>
      <name val="Arial"/>
      <family val="2"/>
    </font>
    <font>
      <sz val="11"/>
      <color theme="1"/>
      <name val="Symbol"/>
      <family val="1"/>
      <charset val="2"/>
    </font>
    <font>
      <vertAlign val="subscript"/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1"/>
      <color rgb="FF000000"/>
      <name val="Times New Roman"/>
      <family val="1"/>
    </font>
    <font>
      <vertAlign val="subscript"/>
      <sz val="11"/>
      <color rgb="FF000000"/>
      <name val="Times New Roman"/>
      <family val="1"/>
    </font>
    <font>
      <i/>
      <sz val="9"/>
      <color theme="1"/>
      <name val="Arial"/>
      <family val="2"/>
    </font>
    <font>
      <i/>
      <vertAlign val="subscript"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u/>
      <sz val="10"/>
      <color theme="4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C00000"/>
      <name val="Symbol"/>
      <family val="1"/>
      <charset val="2"/>
    </font>
    <font>
      <b/>
      <vertAlign val="subscript"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C00000"/>
      <name val="Symbol"/>
      <family val="1"/>
      <charset val="2"/>
    </font>
    <font>
      <vertAlign val="subscript"/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b/>
      <sz val="10"/>
      <color rgb="FFC00000"/>
      <name val="Symbol"/>
      <family val="1"/>
      <charset val="2"/>
    </font>
    <font>
      <b/>
      <vertAlign val="subscript"/>
      <sz val="10"/>
      <color rgb="FFC00000"/>
      <name val="Arial"/>
      <family val="2"/>
    </font>
    <font>
      <b/>
      <vertAlign val="subscript"/>
      <sz val="10"/>
      <color rgb="FFC00000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12" fillId="0" borderId="0" xfId="0" applyFont="1"/>
    <xf numFmtId="0" fontId="10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17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16" xfId="0" applyFont="1" applyBorder="1" applyAlignment="1">
      <alignment horizontal="justify" vertical="center"/>
    </xf>
    <xf numFmtId="0" fontId="10" fillId="0" borderId="9" xfId="0" applyFont="1" applyBorder="1" applyAlignment="1">
      <alignment horizontal="center" vertical="center" wrapText="1"/>
    </xf>
    <xf numFmtId="0" fontId="11" fillId="2" borderId="5" xfId="0" applyFont="1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1" fillId="2" borderId="14" xfId="0" applyFont="1" applyFill="1" applyBorder="1"/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5" fillId="0" borderId="16" xfId="0" applyFont="1" applyBorder="1"/>
    <xf numFmtId="0" fontId="6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/>
    <xf numFmtId="0" fontId="21" fillId="0" borderId="23" xfId="0" applyFont="1" applyBorder="1" applyAlignment="1">
      <alignment horizontal="center" vertical="center"/>
    </xf>
    <xf numFmtId="0" fontId="0" fillId="0" borderId="24" xfId="0" applyBorder="1"/>
    <xf numFmtId="0" fontId="0" fillId="0" borderId="19" xfId="0" applyBorder="1"/>
    <xf numFmtId="0" fontId="6" fillId="0" borderId="25" xfId="0" applyFont="1" applyBorder="1"/>
    <xf numFmtId="0" fontId="0" fillId="0" borderId="26" xfId="0" applyBorder="1"/>
    <xf numFmtId="0" fontId="10" fillId="0" borderId="11" xfId="0" applyFont="1" applyBorder="1" applyAlignment="1">
      <alignment horizontal="center"/>
    </xf>
    <xf numFmtId="0" fontId="6" fillId="0" borderId="16" xfId="0" applyFont="1" applyBorder="1"/>
    <xf numFmtId="0" fontId="0" fillId="0" borderId="2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2" borderId="16" xfId="0" applyFill="1" applyBorder="1"/>
    <xf numFmtId="0" fontId="0" fillId="2" borderId="19" xfId="0" applyFill="1" applyBorder="1"/>
    <xf numFmtId="0" fontId="0" fillId="0" borderId="23" xfId="0" applyBorder="1"/>
    <xf numFmtId="0" fontId="5" fillId="0" borderId="14" xfId="0" applyFont="1" applyBorder="1"/>
    <xf numFmtId="0" fontId="5" fillId="0" borderId="17" xfId="0" applyFont="1" applyBorder="1"/>
    <xf numFmtId="0" fontId="5" fillId="2" borderId="19" xfId="0" applyFont="1" applyFill="1" applyBorder="1"/>
    <xf numFmtId="0" fontId="5" fillId="0" borderId="21" xfId="0" applyFont="1" applyBorder="1"/>
    <xf numFmtId="0" fontId="5" fillId="0" borderId="23" xfId="0" applyFont="1" applyBorder="1"/>
    <xf numFmtId="0" fontId="0" fillId="2" borderId="22" xfId="0" applyFill="1" applyBorder="1"/>
    <xf numFmtId="0" fontId="5" fillId="2" borderId="24" xfId="0" applyFont="1" applyFill="1" applyBorder="1"/>
    <xf numFmtId="0" fontId="0" fillId="0" borderId="22" xfId="0" applyBorder="1"/>
    <xf numFmtId="0" fontId="5" fillId="0" borderId="24" xfId="0" applyFont="1" applyBorder="1"/>
    <xf numFmtId="0" fontId="1" fillId="3" borderId="5" xfId="0" applyFont="1" applyFill="1" applyBorder="1"/>
    <xf numFmtId="0" fontId="0" fillId="3" borderId="6" xfId="0" applyFill="1" applyBorder="1"/>
    <xf numFmtId="0" fontId="0" fillId="3" borderId="1" xfId="0" applyFill="1" applyBorder="1"/>
    <xf numFmtId="0" fontId="0" fillId="0" borderId="17" xfId="0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0" xfId="0" applyFill="1"/>
    <xf numFmtId="0" fontId="0" fillId="0" borderId="28" xfId="0" applyBorder="1"/>
    <xf numFmtId="0" fontId="1" fillId="3" borderId="6" xfId="0" applyFont="1" applyFill="1" applyBorder="1"/>
    <xf numFmtId="0" fontId="25" fillId="0" borderId="7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5" fillId="0" borderId="7" xfId="0" applyFont="1" applyBorder="1"/>
    <xf numFmtId="0" fontId="5" fillId="0" borderId="29" xfId="0" applyFont="1" applyBorder="1"/>
    <xf numFmtId="0" fontId="0" fillId="2" borderId="12" xfId="0" applyFill="1" applyBorder="1"/>
    <xf numFmtId="0" fontId="0" fillId="0" borderId="12" xfId="0" applyBorder="1"/>
    <xf numFmtId="0" fontId="0" fillId="2" borderId="9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6" fillId="0" borderId="19" xfId="0" applyFont="1" applyBorder="1"/>
    <xf numFmtId="0" fontId="26" fillId="0" borderId="19" xfId="0" applyFont="1" applyFill="1" applyBorder="1"/>
    <xf numFmtId="0" fontId="26" fillId="0" borderId="2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32" xfId="0" applyBorder="1"/>
    <xf numFmtId="0" fontId="29" fillId="0" borderId="2" xfId="0" applyFont="1" applyFill="1" applyBorder="1" applyAlignment="1">
      <alignment horizontal="center"/>
    </xf>
    <xf numFmtId="0" fontId="23" fillId="0" borderId="29" xfId="0" applyFont="1" applyFill="1" applyBorder="1"/>
    <xf numFmtId="0" fontId="29" fillId="0" borderId="9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9" fillId="0" borderId="19" xfId="0" applyFont="1" applyFill="1" applyBorder="1"/>
    <xf numFmtId="0" fontId="0" fillId="0" borderId="6" xfId="0" applyFill="1" applyBorder="1"/>
    <xf numFmtId="0" fontId="26" fillId="0" borderId="28" xfId="0" applyFont="1" applyBorder="1"/>
    <xf numFmtId="0" fontId="29" fillId="0" borderId="1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36" fillId="0" borderId="27" xfId="0" applyFont="1" applyBorder="1" applyAlignment="1">
      <alignment vertical="center"/>
    </xf>
    <xf numFmtId="0" fontId="36" fillId="0" borderId="7" xfId="0" applyFont="1" applyBorder="1"/>
    <xf numFmtId="0" fontId="0" fillId="0" borderId="8" xfId="0" applyFont="1" applyBorder="1"/>
    <xf numFmtId="0" fontId="36" fillId="0" borderId="31" xfId="0" applyFont="1" applyBorder="1"/>
    <xf numFmtId="0" fontId="0" fillId="0" borderId="6" xfId="0" applyFill="1" applyBorder="1" applyAlignment="1">
      <alignment horizontal="center"/>
    </xf>
    <xf numFmtId="0" fontId="33" fillId="0" borderId="28" xfId="0" applyFont="1" applyBorder="1" applyAlignment="1">
      <alignment vertical="center"/>
    </xf>
    <xf numFmtId="0" fontId="26" fillId="0" borderId="28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2" fillId="0" borderId="27" xfId="0" applyFont="1" applyBorder="1" applyAlignment="1">
      <alignment horizontal="left" vertical="center"/>
    </xf>
    <xf numFmtId="0" fontId="32" fillId="0" borderId="28" xfId="0" applyFont="1" applyBorder="1" applyAlignment="1">
      <alignment vertical="center"/>
    </xf>
    <xf numFmtId="0" fontId="13" fillId="0" borderId="26" xfId="0" applyFont="1" applyBorder="1" applyAlignment="1">
      <alignment horizontal="center"/>
    </xf>
    <xf numFmtId="0" fontId="6" fillId="0" borderId="22" xfId="0" applyFont="1" applyBorder="1" applyAlignment="1">
      <alignment horizontal="justify" vertical="center"/>
    </xf>
    <xf numFmtId="0" fontId="18" fillId="0" borderId="2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justify" vertical="center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/>
    <xf numFmtId="0" fontId="5" fillId="0" borderId="22" xfId="0" applyFont="1" applyBorder="1"/>
    <xf numFmtId="0" fontId="37" fillId="0" borderId="27" xfId="0" applyFont="1" applyBorder="1" applyAlignment="1">
      <alignment horizontal="left" vertical="center" wrapText="1"/>
    </xf>
    <xf numFmtId="164" fontId="26" fillId="0" borderId="28" xfId="0" applyNumberFormat="1" applyFont="1" applyBorder="1" applyAlignment="1">
      <alignment horizontal="center" vertical="center"/>
    </xf>
    <xf numFmtId="0" fontId="0" fillId="0" borderId="30" xfId="0" applyFill="1" applyBorder="1"/>
    <xf numFmtId="0" fontId="26" fillId="0" borderId="18" xfId="0" applyFont="1" applyBorder="1"/>
    <xf numFmtId="0" fontId="29" fillId="0" borderId="18" xfId="0" applyFont="1" applyFill="1" applyBorder="1"/>
    <xf numFmtId="0" fontId="36" fillId="0" borderId="16" xfId="0" applyFont="1" applyBorder="1" applyAlignment="1">
      <alignment vertical="center"/>
    </xf>
    <xf numFmtId="0" fontId="29" fillId="0" borderId="19" xfId="0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26" fillId="0" borderId="23" xfId="0" applyFont="1" applyFill="1" applyBorder="1"/>
    <xf numFmtId="0" fontId="26" fillId="0" borderId="2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36" fillId="0" borderId="30" xfId="0" applyFont="1" applyBorder="1"/>
    <xf numFmtId="0" fontId="29" fillId="0" borderId="19" xfId="0" applyFont="1" applyBorder="1"/>
    <xf numFmtId="0" fontId="1" fillId="0" borderId="4" xfId="0" applyFont="1" applyBorder="1" applyAlignment="1">
      <alignment horizontal="center"/>
    </xf>
    <xf numFmtId="0" fontId="36" fillId="0" borderId="8" xfId="0" applyFont="1" applyBorder="1"/>
    <xf numFmtId="2" fontId="1" fillId="0" borderId="18" xfId="0" applyNumberFormat="1" applyFont="1" applyBorder="1" applyAlignment="1">
      <alignment horizontal="center"/>
    </xf>
    <xf numFmtId="0" fontId="0" fillId="0" borderId="8" xfId="0" applyFont="1" applyFill="1" applyBorder="1"/>
    <xf numFmtId="0" fontId="0" fillId="0" borderId="17" xfId="0" applyFont="1" applyBorder="1"/>
    <xf numFmtId="0" fontId="0" fillId="0" borderId="18" xfId="0" applyFont="1" applyBorder="1"/>
    <xf numFmtId="0" fontId="0" fillId="0" borderId="17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" fillId="0" borderId="0" xfId="0" applyFont="1"/>
    <xf numFmtId="0" fontId="26" fillId="0" borderId="18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 vertical="center"/>
    </xf>
    <xf numFmtId="0" fontId="0" fillId="0" borderId="0" xfId="0" applyFill="1" applyBorder="1"/>
    <xf numFmtId="0" fontId="19" fillId="0" borderId="0" xfId="0" applyFont="1" applyFill="1" applyBorder="1" applyAlignment="1">
      <alignment horizontal="center" vertical="center"/>
    </xf>
    <xf numFmtId="0" fontId="5" fillId="0" borderId="34" xfId="0" applyFont="1" applyBorder="1"/>
    <xf numFmtId="0" fontId="6" fillId="0" borderId="22" xfId="0" applyFont="1" applyFill="1" applyBorder="1" applyAlignment="1">
      <alignment horizontal="justify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36" fillId="0" borderId="14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32" fillId="0" borderId="15" xfId="0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3" fillId="0" borderId="17" xfId="0" applyFont="1" applyBorder="1" applyAlignment="1">
      <alignment horizontal="left" vertical="center"/>
    </xf>
    <xf numFmtId="0" fontId="33" fillId="0" borderId="18" xfId="0" applyFont="1" applyBorder="1" applyAlignment="1">
      <alignment horizontal="left" vertical="center"/>
    </xf>
    <xf numFmtId="0" fontId="33" fillId="0" borderId="19" xfId="0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220980</xdr:colOff>
      <xdr:row>36</xdr:row>
      <xdr:rowOff>91440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5768340" cy="6492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L11" sqref="L11"/>
    </sheetView>
  </sheetViews>
  <sheetFormatPr baseColWidth="10" defaultRowHeight="14.4" x14ac:dyDescent="0.3"/>
  <sheetData/>
  <sheetProtection password="EB27" sheet="1" objects="1" scenarios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16" workbookViewId="0">
      <selection activeCell="H39" sqref="H39"/>
    </sheetView>
  </sheetViews>
  <sheetFormatPr baseColWidth="10" defaultRowHeight="14.4" x14ac:dyDescent="0.3"/>
  <cols>
    <col min="1" max="1" width="79.88671875" customWidth="1"/>
    <col min="2" max="2" width="12.33203125" customWidth="1"/>
    <col min="3" max="3" width="10.5546875" customWidth="1"/>
  </cols>
  <sheetData>
    <row r="1" spans="1:7" ht="31.5" x14ac:dyDescent="0.5">
      <c r="A1" s="1" t="s">
        <v>0</v>
      </c>
    </row>
    <row r="2" spans="1:7" ht="15.9" customHeight="1" thickBot="1" x14ac:dyDescent="0.3"/>
    <row r="3" spans="1:7" ht="15.9" customHeight="1" thickBot="1" x14ac:dyDescent="0.3">
      <c r="A3" s="25" t="s">
        <v>21</v>
      </c>
      <c r="B3" s="26"/>
      <c r="C3" s="26"/>
      <c r="D3" s="27"/>
    </row>
    <row r="4" spans="1:7" ht="15.9" customHeight="1" x14ac:dyDescent="0.35">
      <c r="A4" s="120" t="s">
        <v>7</v>
      </c>
      <c r="B4" s="9" t="s">
        <v>24</v>
      </c>
      <c r="C4" s="10">
        <v>0</v>
      </c>
      <c r="D4" s="11" t="s">
        <v>1</v>
      </c>
      <c r="G4" s="149"/>
    </row>
    <row r="5" spans="1:7" ht="15.9" customHeight="1" x14ac:dyDescent="0.35">
      <c r="A5" s="120" t="s">
        <v>129</v>
      </c>
      <c r="B5" s="15" t="s">
        <v>31</v>
      </c>
      <c r="C5" s="13">
        <v>0</v>
      </c>
      <c r="D5" s="14" t="s">
        <v>1</v>
      </c>
      <c r="G5" s="149"/>
    </row>
    <row r="6" spans="1:7" ht="15.9" customHeight="1" x14ac:dyDescent="0.35">
      <c r="A6" s="121" t="s">
        <v>130</v>
      </c>
      <c r="B6" s="15" t="s">
        <v>32</v>
      </c>
      <c r="C6" s="13">
        <v>0.7</v>
      </c>
      <c r="D6" s="14" t="s">
        <v>1</v>
      </c>
      <c r="G6" s="149"/>
    </row>
    <row r="7" spans="1:7" ht="15.9" customHeight="1" x14ac:dyDescent="0.35">
      <c r="A7" s="121" t="s">
        <v>2</v>
      </c>
      <c r="B7" s="12" t="s">
        <v>25</v>
      </c>
      <c r="C7" s="13">
        <v>0</v>
      </c>
      <c r="D7" s="14" t="s">
        <v>1</v>
      </c>
      <c r="G7" s="149"/>
    </row>
    <row r="8" spans="1:7" ht="15.9" customHeight="1" x14ac:dyDescent="0.35">
      <c r="A8" s="121" t="s">
        <v>3</v>
      </c>
      <c r="B8" s="12" t="s">
        <v>26</v>
      </c>
      <c r="C8" s="13">
        <v>0</v>
      </c>
      <c r="D8" s="14" t="s">
        <v>1</v>
      </c>
      <c r="G8" s="149"/>
    </row>
    <row r="9" spans="1:7" ht="15.9" customHeight="1" x14ac:dyDescent="0.35">
      <c r="A9" s="122" t="s">
        <v>4</v>
      </c>
      <c r="B9" s="15" t="s">
        <v>27</v>
      </c>
      <c r="C9" s="13">
        <v>0</v>
      </c>
      <c r="D9" s="14" t="s">
        <v>1</v>
      </c>
      <c r="G9" s="149"/>
    </row>
    <row r="10" spans="1:7" ht="15.9" customHeight="1" x14ac:dyDescent="0.35">
      <c r="A10" s="122" t="s">
        <v>5</v>
      </c>
      <c r="B10" s="15" t="s">
        <v>28</v>
      </c>
      <c r="C10" s="13">
        <v>0</v>
      </c>
      <c r="D10" s="14" t="s">
        <v>1</v>
      </c>
      <c r="G10" s="149"/>
    </row>
    <row r="11" spans="1:7" ht="15.9" customHeight="1" x14ac:dyDescent="0.35">
      <c r="A11" s="121" t="s">
        <v>6</v>
      </c>
      <c r="B11" s="15" t="s">
        <v>29</v>
      </c>
      <c r="C11" s="13">
        <v>0</v>
      </c>
      <c r="D11" s="14" t="s">
        <v>1</v>
      </c>
      <c r="G11" s="149"/>
    </row>
    <row r="12" spans="1:7" ht="15.9" customHeight="1" x14ac:dyDescent="0.25">
      <c r="A12" s="121" t="s">
        <v>87</v>
      </c>
      <c r="B12" s="16" t="s">
        <v>30</v>
      </c>
      <c r="C12" s="13">
        <v>0</v>
      </c>
      <c r="D12" s="14" t="s">
        <v>1</v>
      </c>
      <c r="G12" s="149"/>
    </row>
    <row r="13" spans="1:7" ht="15.9" customHeight="1" x14ac:dyDescent="0.35">
      <c r="A13" s="120" t="s">
        <v>131</v>
      </c>
      <c r="B13" s="15" t="s">
        <v>85</v>
      </c>
      <c r="C13" s="13">
        <v>0.7</v>
      </c>
      <c r="D13" s="14" t="s">
        <v>1</v>
      </c>
      <c r="G13" s="149"/>
    </row>
    <row r="14" spans="1:7" ht="15.9" customHeight="1" x14ac:dyDescent="0.35">
      <c r="A14" s="121" t="s">
        <v>132</v>
      </c>
      <c r="B14" s="15" t="s">
        <v>86</v>
      </c>
      <c r="C14" s="13">
        <v>0.5</v>
      </c>
      <c r="D14" s="14" t="s">
        <v>1</v>
      </c>
      <c r="G14" s="149"/>
    </row>
    <row r="15" spans="1:7" ht="15.9" customHeight="1" x14ac:dyDescent="0.35">
      <c r="A15" s="120" t="s">
        <v>93</v>
      </c>
      <c r="B15" s="15" t="s">
        <v>91</v>
      </c>
      <c r="C15" s="13">
        <v>0</v>
      </c>
      <c r="D15" s="14" t="s">
        <v>92</v>
      </c>
      <c r="G15" s="149"/>
    </row>
    <row r="16" spans="1:7" ht="15.9" customHeight="1" x14ac:dyDescent="0.35">
      <c r="A16" s="121" t="s">
        <v>8</v>
      </c>
      <c r="B16" s="15" t="s">
        <v>33</v>
      </c>
      <c r="C16" s="13">
        <v>0</v>
      </c>
      <c r="D16" s="14" t="s">
        <v>1</v>
      </c>
      <c r="G16" s="149"/>
    </row>
    <row r="17" spans="1:7" ht="15.9" customHeight="1" x14ac:dyDescent="0.35">
      <c r="A17" s="121"/>
      <c r="B17" s="15" t="s">
        <v>124</v>
      </c>
      <c r="C17" s="13">
        <v>0</v>
      </c>
      <c r="D17" s="14" t="s">
        <v>1</v>
      </c>
      <c r="G17" s="149"/>
    </row>
    <row r="18" spans="1:7" ht="15.9" customHeight="1" x14ac:dyDescent="0.35">
      <c r="A18" s="121"/>
      <c r="B18" s="15" t="s">
        <v>125</v>
      </c>
      <c r="C18" s="13">
        <v>0</v>
      </c>
      <c r="D18" s="14" t="s">
        <v>1</v>
      </c>
      <c r="G18" s="149"/>
    </row>
    <row r="19" spans="1:7" ht="15.9" customHeight="1" x14ac:dyDescent="0.25">
      <c r="A19" s="120" t="s">
        <v>10</v>
      </c>
      <c r="B19" s="15" t="s">
        <v>9</v>
      </c>
      <c r="C19" s="13">
        <v>0</v>
      </c>
      <c r="D19" s="14" t="s">
        <v>1</v>
      </c>
      <c r="G19" s="149"/>
    </row>
    <row r="20" spans="1:7" ht="15.9" customHeight="1" x14ac:dyDescent="0.35">
      <c r="A20" s="121" t="s">
        <v>133</v>
      </c>
      <c r="B20" s="15" t="s">
        <v>110</v>
      </c>
      <c r="C20" s="13">
        <v>0</v>
      </c>
      <c r="D20" s="14" t="s">
        <v>1</v>
      </c>
      <c r="G20" s="149"/>
    </row>
    <row r="21" spans="1:7" ht="15.9" customHeight="1" x14ac:dyDescent="0.35">
      <c r="A21" s="121" t="s">
        <v>11</v>
      </c>
      <c r="B21" s="15" t="s">
        <v>34</v>
      </c>
      <c r="C21" s="13">
        <v>0</v>
      </c>
      <c r="D21" s="14" t="s">
        <v>1</v>
      </c>
      <c r="G21" s="149"/>
    </row>
    <row r="22" spans="1:7" ht="15.9" customHeight="1" x14ac:dyDescent="0.3">
      <c r="A22" s="119" t="s">
        <v>12</v>
      </c>
      <c r="B22" s="17" t="s">
        <v>13</v>
      </c>
      <c r="C22" s="13">
        <v>0</v>
      </c>
      <c r="D22" s="14" t="s">
        <v>14</v>
      </c>
      <c r="G22" s="149"/>
    </row>
    <row r="23" spans="1:7" ht="15.9" customHeight="1" x14ac:dyDescent="0.25">
      <c r="A23" s="119" t="s">
        <v>15</v>
      </c>
      <c r="B23" s="18" t="s">
        <v>35</v>
      </c>
      <c r="C23" s="13">
        <v>2.5</v>
      </c>
      <c r="D23" s="19" t="s">
        <v>16</v>
      </c>
      <c r="G23" s="149"/>
    </row>
    <row r="24" spans="1:7" ht="15.9" customHeight="1" x14ac:dyDescent="0.25">
      <c r="A24" s="122" t="s">
        <v>17</v>
      </c>
      <c r="B24" s="18" t="s">
        <v>36</v>
      </c>
      <c r="C24" s="13">
        <v>0</v>
      </c>
      <c r="D24" s="19" t="s">
        <v>18</v>
      </c>
    </row>
    <row r="25" spans="1:7" ht="15.9" customHeight="1" x14ac:dyDescent="0.25">
      <c r="A25" s="122" t="s">
        <v>19</v>
      </c>
      <c r="B25" s="18" t="s">
        <v>37</v>
      </c>
      <c r="C25" s="13">
        <v>0</v>
      </c>
      <c r="D25" s="19" t="s">
        <v>18</v>
      </c>
    </row>
    <row r="26" spans="1:7" ht="15.9" customHeight="1" thickBot="1" x14ac:dyDescent="0.3">
      <c r="A26" s="23" t="s">
        <v>20</v>
      </c>
      <c r="B26" s="20" t="s">
        <v>38</v>
      </c>
      <c r="C26" s="8">
        <v>0</v>
      </c>
      <c r="D26" s="7" t="s">
        <v>18</v>
      </c>
    </row>
    <row r="27" spans="1:7" ht="15.9" customHeight="1" thickBot="1" x14ac:dyDescent="0.3">
      <c r="B27" s="4"/>
      <c r="D27" s="2"/>
    </row>
    <row r="28" spans="1:7" ht="15.9" customHeight="1" thickBot="1" x14ac:dyDescent="0.3">
      <c r="A28" s="25" t="s">
        <v>22</v>
      </c>
      <c r="B28" s="26"/>
      <c r="C28" s="26"/>
      <c r="D28" s="28"/>
    </row>
    <row r="29" spans="1:7" ht="15.9" customHeight="1" x14ac:dyDescent="0.25">
      <c r="A29" s="46" t="s">
        <v>23</v>
      </c>
      <c r="B29" s="47"/>
      <c r="C29" s="50">
        <v>0</v>
      </c>
      <c r="D29" s="48" t="s">
        <v>1</v>
      </c>
    </row>
    <row r="30" spans="1:7" ht="15.9" customHeight="1" thickBot="1" x14ac:dyDescent="0.4">
      <c r="A30" s="49" t="s">
        <v>74</v>
      </c>
      <c r="B30" s="39" t="s">
        <v>75</v>
      </c>
      <c r="C30" s="39">
        <v>0</v>
      </c>
      <c r="D30" s="22" t="s">
        <v>14</v>
      </c>
    </row>
    <row r="31" spans="1:7" ht="15.9" customHeight="1" thickBot="1" x14ac:dyDescent="0.3"/>
    <row r="32" spans="1:7" ht="15.9" customHeight="1" thickBot="1" x14ac:dyDescent="0.3">
      <c r="A32" s="25" t="s">
        <v>39</v>
      </c>
      <c r="B32" s="26"/>
      <c r="C32" s="26"/>
      <c r="D32" s="27"/>
    </row>
    <row r="33" spans="1:10" ht="15.9" customHeight="1" x14ac:dyDescent="0.35">
      <c r="A33" s="46" t="s">
        <v>40</v>
      </c>
      <c r="B33" s="113" t="s">
        <v>50</v>
      </c>
      <c r="C33" s="10">
        <v>20</v>
      </c>
      <c r="D33" s="11" t="s">
        <v>1</v>
      </c>
    </row>
    <row r="34" spans="1:10" ht="15.9" customHeight="1" x14ac:dyDescent="0.3">
      <c r="A34" s="114" t="s">
        <v>41</v>
      </c>
      <c r="B34" s="115" t="s">
        <v>51</v>
      </c>
      <c r="C34" s="116">
        <v>0</v>
      </c>
      <c r="D34" s="117" t="s">
        <v>42</v>
      </c>
    </row>
    <row r="35" spans="1:10" ht="15.9" customHeight="1" x14ac:dyDescent="0.3">
      <c r="A35" s="114" t="s">
        <v>43</v>
      </c>
      <c r="B35" s="115" t="s">
        <v>52</v>
      </c>
      <c r="C35" s="116">
        <v>0</v>
      </c>
      <c r="D35" s="117" t="s">
        <v>42</v>
      </c>
    </row>
    <row r="36" spans="1:10" ht="15.9" customHeight="1" x14ac:dyDescent="0.35">
      <c r="A36" s="114" t="s">
        <v>44</v>
      </c>
      <c r="B36" s="118" t="s">
        <v>56</v>
      </c>
      <c r="C36" s="116">
        <v>10</v>
      </c>
      <c r="D36" s="117" t="s">
        <v>45</v>
      </c>
      <c r="E36" s="153"/>
      <c r="F36" s="153"/>
      <c r="G36" s="153"/>
      <c r="H36" s="153"/>
      <c r="I36" s="153"/>
      <c r="J36" s="153"/>
    </row>
    <row r="37" spans="1:10" ht="15.9" customHeight="1" x14ac:dyDescent="0.35">
      <c r="A37" s="155" t="s">
        <v>120</v>
      </c>
      <c r="B37" s="118" t="s">
        <v>121</v>
      </c>
      <c r="C37" s="116">
        <v>0</v>
      </c>
      <c r="D37" s="117" t="s">
        <v>1</v>
      </c>
      <c r="E37" s="153"/>
      <c r="F37" s="153"/>
      <c r="G37" s="153"/>
      <c r="H37" s="153"/>
      <c r="I37" s="153"/>
      <c r="J37" s="153"/>
    </row>
    <row r="38" spans="1:10" ht="15.9" customHeight="1" x14ac:dyDescent="0.3">
      <c r="A38" s="156" t="s">
        <v>46</v>
      </c>
      <c r="B38" s="152" t="s">
        <v>53</v>
      </c>
      <c r="C38" s="116">
        <v>100</v>
      </c>
      <c r="D38" s="117" t="s">
        <v>47</v>
      </c>
      <c r="E38" s="154"/>
      <c r="F38" s="153"/>
      <c r="G38" s="153"/>
      <c r="H38" s="153"/>
      <c r="I38" s="153"/>
      <c r="J38" s="153"/>
    </row>
    <row r="39" spans="1:10" ht="15.9" customHeight="1" x14ac:dyDescent="0.3">
      <c r="A39" s="119" t="s">
        <v>48</v>
      </c>
      <c r="B39" s="115" t="s">
        <v>54</v>
      </c>
      <c r="C39" s="116">
        <v>0</v>
      </c>
      <c r="D39" s="117" t="s">
        <v>42</v>
      </c>
      <c r="E39" s="153"/>
      <c r="F39" s="153"/>
      <c r="G39" s="153"/>
      <c r="H39" s="153"/>
      <c r="I39" s="153"/>
      <c r="J39" s="153"/>
    </row>
    <row r="40" spans="1:10" ht="15.9" customHeight="1" thickBot="1" x14ac:dyDescent="0.35">
      <c r="A40" s="23" t="s">
        <v>49</v>
      </c>
      <c r="B40" s="29" t="s">
        <v>55</v>
      </c>
      <c r="C40" s="24">
        <v>0</v>
      </c>
      <c r="D40" s="5" t="s">
        <v>42</v>
      </c>
      <c r="E40" s="153"/>
      <c r="F40" s="153"/>
      <c r="G40" s="153"/>
      <c r="H40" s="153"/>
      <c r="I40" s="153"/>
      <c r="J40" s="153"/>
    </row>
    <row r="41" spans="1:10" ht="15.9" customHeight="1" x14ac:dyDescent="0.3"/>
    <row r="42" spans="1:10" ht="15.9" customHeight="1" x14ac:dyDescent="0.3"/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xSplit="1" ySplit="3" topLeftCell="B25" activePane="bottomRight" state="frozen"/>
      <selection pane="topRight" activeCell="B1" sqref="B1"/>
      <selection pane="bottomLeft" activeCell="A4" sqref="A4"/>
      <selection pane="bottomRight" activeCell="I19" sqref="I19"/>
    </sheetView>
  </sheetViews>
  <sheetFormatPr baseColWidth="10" defaultRowHeight="14.4" x14ac:dyDescent="0.3"/>
  <cols>
    <col min="1" max="1" width="50.33203125" customWidth="1"/>
    <col min="2" max="2" width="21.109375" customWidth="1"/>
    <col min="4" max="4" width="61.5546875" customWidth="1"/>
  </cols>
  <sheetData>
    <row r="1" spans="1:8" ht="31.5" x14ac:dyDescent="0.5">
      <c r="A1" s="1" t="s">
        <v>66</v>
      </c>
      <c r="B1" s="1"/>
    </row>
    <row r="2" spans="1:8" ht="15.75" thickBot="1" x14ac:dyDescent="0.3"/>
    <row r="3" spans="1:8" ht="15.75" thickBot="1" x14ac:dyDescent="0.3">
      <c r="A3" s="65" t="s">
        <v>81</v>
      </c>
      <c r="B3" s="77"/>
      <c r="C3" s="66"/>
      <c r="D3" s="66"/>
      <c r="E3" s="66"/>
      <c r="F3" s="67"/>
    </row>
    <row r="4" spans="1:8" ht="15.6" x14ac:dyDescent="0.35">
      <c r="A4" s="160" t="s">
        <v>84</v>
      </c>
      <c r="B4" s="78"/>
      <c r="C4" s="51" t="s">
        <v>82</v>
      </c>
      <c r="D4" s="51" t="s">
        <v>83</v>
      </c>
      <c r="E4" s="86">
        <f>0.45*(Input!$C$8+Input!$C$7)</f>
        <v>0</v>
      </c>
      <c r="F4" s="21" t="s">
        <v>1</v>
      </c>
    </row>
    <row r="5" spans="1:8" ht="15.6" x14ac:dyDescent="0.35">
      <c r="A5" s="161"/>
      <c r="B5" s="79"/>
      <c r="C5" s="52" t="s">
        <v>134</v>
      </c>
      <c r="D5" s="52"/>
      <c r="E5" s="87">
        <f>Input!C5</f>
        <v>0</v>
      </c>
      <c r="F5" s="6" t="s">
        <v>1</v>
      </c>
    </row>
    <row r="6" spans="1:8" ht="15.6" x14ac:dyDescent="0.35">
      <c r="A6" s="161"/>
      <c r="B6" s="79"/>
      <c r="C6" s="52" t="s">
        <v>135</v>
      </c>
      <c r="D6" s="52"/>
      <c r="E6" s="87">
        <f>Input!C6</f>
        <v>0.7</v>
      </c>
      <c r="F6" s="6" t="s">
        <v>1</v>
      </c>
    </row>
    <row r="7" spans="1:8" ht="16.2" thickBot="1" x14ac:dyDescent="0.4">
      <c r="A7" s="162"/>
      <c r="B7" s="80"/>
      <c r="C7" s="89" t="s">
        <v>100</v>
      </c>
      <c r="D7" s="89"/>
      <c r="E7" s="96">
        <f>MAX(E4:E6)</f>
        <v>0.7</v>
      </c>
      <c r="F7" s="90" t="s">
        <v>1</v>
      </c>
    </row>
    <row r="8" spans="1:8" ht="15.6" x14ac:dyDescent="0.35">
      <c r="A8" s="160" t="s">
        <v>95</v>
      </c>
      <c r="B8" s="104" t="s">
        <v>96</v>
      </c>
      <c r="C8" s="51" t="s">
        <v>88</v>
      </c>
      <c r="D8" s="51" t="s">
        <v>89</v>
      </c>
      <c r="E8" s="86">
        <f>(Input!$C$13+Input!$C$14)/2</f>
        <v>0.6</v>
      </c>
      <c r="F8" s="21" t="s">
        <v>1</v>
      </c>
    </row>
    <row r="9" spans="1:8" ht="15.6" x14ac:dyDescent="0.35">
      <c r="A9" s="161"/>
      <c r="B9" s="105"/>
      <c r="C9" s="52" t="s">
        <v>88</v>
      </c>
      <c r="D9" s="52"/>
      <c r="E9" s="87">
        <f>Input!$C$12</f>
        <v>0</v>
      </c>
      <c r="F9" s="6" t="s">
        <v>1</v>
      </c>
    </row>
    <row r="10" spans="1:8" ht="15.6" x14ac:dyDescent="0.35">
      <c r="A10" s="161"/>
      <c r="B10" s="94"/>
      <c r="C10" s="133" t="s">
        <v>127</v>
      </c>
      <c r="D10" s="133"/>
      <c r="E10" s="134">
        <f>MAX(E8:E9)</f>
        <v>0.6</v>
      </c>
      <c r="F10" s="135" t="s">
        <v>1</v>
      </c>
    </row>
    <row r="11" spans="1:8" s="75" customFormat="1" ht="15.6" x14ac:dyDescent="0.35">
      <c r="A11" s="161"/>
      <c r="B11" s="106" t="s">
        <v>97</v>
      </c>
      <c r="C11" s="55" t="s">
        <v>88</v>
      </c>
      <c r="D11" s="55" t="s">
        <v>90</v>
      </c>
      <c r="E11" s="97">
        <f>(10*Input!$C$15/16)*(0.5*Input!$C$23-1.1)</f>
        <v>0</v>
      </c>
      <c r="F11" s="91" t="s">
        <v>1</v>
      </c>
    </row>
    <row r="12" spans="1:8" s="75" customFormat="1" ht="16.2" thickBot="1" x14ac:dyDescent="0.4">
      <c r="A12" s="162"/>
      <c r="B12" s="136"/>
      <c r="C12" s="137" t="s">
        <v>101</v>
      </c>
      <c r="D12" s="92"/>
      <c r="E12" s="95">
        <f>IF(Input!C19&lt;4,Calculation!E10,Calculation!E11)</f>
        <v>0.6</v>
      </c>
      <c r="F12" s="93" t="s">
        <v>1</v>
      </c>
    </row>
    <row r="13" spans="1:8" s="75" customFormat="1" ht="15.6" x14ac:dyDescent="0.35">
      <c r="A13" s="160" t="s">
        <v>136</v>
      </c>
      <c r="B13" s="104" t="s">
        <v>96</v>
      </c>
      <c r="C13" s="51" t="s">
        <v>94</v>
      </c>
      <c r="D13" s="51"/>
      <c r="E13" s="68">
        <f>Input!$C$11</f>
        <v>0</v>
      </c>
      <c r="F13" s="21" t="s">
        <v>1</v>
      </c>
    </row>
    <row r="14" spans="1:8" ht="15.6" x14ac:dyDescent="0.35">
      <c r="A14" s="161"/>
      <c r="B14" s="139" t="s">
        <v>97</v>
      </c>
      <c r="C14" s="52" t="s">
        <v>94</v>
      </c>
      <c r="D14" s="52" t="s">
        <v>98</v>
      </c>
      <c r="E14" s="140">
        <f>10*((0.36/(Input!$C$22+0.2))+0.354*((10/Input!$C$23))^(0.15)-0.9)</f>
        <v>13.358251223241005</v>
      </c>
      <c r="F14" s="138" t="s">
        <v>1</v>
      </c>
      <c r="G14" s="75"/>
      <c r="H14" s="75"/>
    </row>
    <row r="15" spans="1:8" ht="16.2" thickBot="1" x14ac:dyDescent="0.4">
      <c r="A15" s="161"/>
      <c r="B15" s="141"/>
      <c r="C15" s="126" t="s">
        <v>99</v>
      </c>
      <c r="D15" s="127"/>
      <c r="E15" s="150">
        <f>IF(Input!C23&lt;4,Calculation!E13,Calculation!E14)</f>
        <v>0</v>
      </c>
      <c r="F15" s="151" t="s">
        <v>1</v>
      </c>
      <c r="G15" s="75"/>
      <c r="H15" s="75"/>
    </row>
    <row r="16" spans="1:8" ht="16.2" x14ac:dyDescent="0.35">
      <c r="A16" s="160" t="s">
        <v>102</v>
      </c>
      <c r="B16" s="130"/>
      <c r="C16" s="142" t="s">
        <v>126</v>
      </c>
      <c r="D16" s="51" t="s">
        <v>128</v>
      </c>
      <c r="E16" s="144">
        <f>(Input!$C$17+Input!$C$18)/2</f>
        <v>0</v>
      </c>
      <c r="F16" s="145" t="s">
        <v>1</v>
      </c>
      <c r="G16" s="75"/>
      <c r="H16" s="75"/>
    </row>
    <row r="17" spans="1:8" ht="15.6" x14ac:dyDescent="0.35">
      <c r="A17" s="161"/>
      <c r="B17" s="131"/>
      <c r="C17" s="143" t="s">
        <v>126</v>
      </c>
      <c r="D17" s="127"/>
      <c r="E17" s="146">
        <f>Input!$C$16</f>
        <v>0</v>
      </c>
      <c r="F17" s="147" t="s">
        <v>1</v>
      </c>
      <c r="G17" s="75"/>
      <c r="H17" s="75"/>
    </row>
    <row r="18" spans="1:8" ht="16.2" thickBot="1" x14ac:dyDescent="0.4">
      <c r="A18" s="162"/>
      <c r="B18" s="132"/>
      <c r="C18" s="88" t="s">
        <v>103</v>
      </c>
      <c r="D18" s="98"/>
      <c r="E18" s="129">
        <f>MAX(E16,E17)</f>
        <v>0</v>
      </c>
      <c r="F18" s="93" t="s">
        <v>1</v>
      </c>
      <c r="G18" s="75"/>
      <c r="H18" s="75"/>
    </row>
    <row r="19" spans="1:8" ht="18.75" thickBot="1" x14ac:dyDescent="0.4">
      <c r="A19" s="128" t="s">
        <v>104</v>
      </c>
      <c r="B19" s="125"/>
      <c r="C19" s="88" t="s">
        <v>105</v>
      </c>
      <c r="D19" s="45" t="s">
        <v>106</v>
      </c>
      <c r="E19" s="129">
        <f>Input!$C$9+Input!$C$10</f>
        <v>0</v>
      </c>
      <c r="F19" s="93" t="s">
        <v>1</v>
      </c>
      <c r="G19" s="75"/>
      <c r="H19" s="75"/>
    </row>
    <row r="20" spans="1:8" ht="18.75" thickBot="1" x14ac:dyDescent="0.4">
      <c r="A20" s="103" t="s">
        <v>107</v>
      </c>
      <c r="B20" s="99"/>
      <c r="C20" s="100" t="s">
        <v>109</v>
      </c>
      <c r="D20" s="76"/>
      <c r="E20" s="102">
        <f>Input!$C$20</f>
        <v>0</v>
      </c>
      <c r="F20" s="101" t="s">
        <v>1</v>
      </c>
      <c r="G20" s="75"/>
      <c r="H20" s="75"/>
    </row>
    <row r="21" spans="1:8" ht="18.75" thickBot="1" x14ac:dyDescent="0.4">
      <c r="A21" s="103" t="s">
        <v>108</v>
      </c>
      <c r="B21" s="99"/>
      <c r="C21" s="100" t="s">
        <v>111</v>
      </c>
      <c r="D21" s="76"/>
      <c r="E21" s="102">
        <f>Input!$C$21</f>
        <v>0</v>
      </c>
      <c r="F21" s="101" t="s">
        <v>1</v>
      </c>
      <c r="G21" s="75"/>
      <c r="H21" s="75"/>
    </row>
    <row r="22" spans="1:8" x14ac:dyDescent="0.3">
      <c r="A22" s="163" t="s">
        <v>137</v>
      </c>
      <c r="B22" s="166"/>
      <c r="C22" s="169" t="s">
        <v>112</v>
      </c>
      <c r="D22" s="169" t="s">
        <v>113</v>
      </c>
      <c r="E22" s="172">
        <f>Input!$C$33+Calculation!$E$7+Calculation!$E$12+Calculation!$E$15+Calculation!$E$18+Calculation!$E$19+Calculation!$E$20+Calculation!$E$21</f>
        <v>21.3</v>
      </c>
      <c r="F22" s="157" t="s">
        <v>45</v>
      </c>
      <c r="G22" s="75"/>
      <c r="H22" s="75"/>
    </row>
    <row r="23" spans="1:8" x14ac:dyDescent="0.3">
      <c r="A23" s="164"/>
      <c r="B23" s="167"/>
      <c r="C23" s="170"/>
      <c r="D23" s="170"/>
      <c r="E23" s="173"/>
      <c r="F23" s="158"/>
    </row>
    <row r="24" spans="1:8" ht="15" thickBot="1" x14ac:dyDescent="0.35">
      <c r="A24" s="165"/>
      <c r="B24" s="168"/>
      <c r="C24" s="171"/>
      <c r="D24" s="171"/>
      <c r="E24" s="174"/>
      <c r="F24" s="159"/>
    </row>
    <row r="25" spans="1:8" ht="15.75" thickBot="1" x14ac:dyDescent="0.3">
      <c r="A25" s="111" t="s">
        <v>116</v>
      </c>
      <c r="B25" s="107"/>
      <c r="C25" s="108" t="s">
        <v>114</v>
      </c>
      <c r="D25" s="108" t="s">
        <v>115</v>
      </c>
      <c r="E25" s="109">
        <f>Calculation!$E$7+Calculation!$E$12+Calculation!$E$15+Calculation!$E$18+Calculation!$E$19+Calculation!$E$20+Calculation!$E$21</f>
        <v>1.2999999999999998</v>
      </c>
      <c r="F25" s="110" t="s">
        <v>1</v>
      </c>
    </row>
    <row r="26" spans="1:8" ht="15.75" thickBot="1" x14ac:dyDescent="0.3">
      <c r="A26" s="111" t="s">
        <v>119</v>
      </c>
      <c r="B26" s="148"/>
      <c r="C26" s="112" t="s">
        <v>117</v>
      </c>
      <c r="D26" s="112" t="s">
        <v>118</v>
      </c>
      <c r="E26" s="109">
        <f>Input!$C$38*(Calculation!$E$25/(Input!$C$33-(Input!$C$36+Input!$C$37)))</f>
        <v>12.999999999999998</v>
      </c>
      <c r="F26" s="110" t="s">
        <v>47</v>
      </c>
    </row>
    <row r="27" spans="1:8" ht="15.75" thickBot="1" x14ac:dyDescent="0.3">
      <c r="A27" s="123" t="s">
        <v>61</v>
      </c>
      <c r="B27" s="148"/>
      <c r="C27" s="108" t="s">
        <v>122</v>
      </c>
      <c r="D27" s="108" t="s">
        <v>123</v>
      </c>
      <c r="E27" s="124">
        <f>($E$26+Input!$C$38)/Input!$C$38</f>
        <v>1.1299999999999999</v>
      </c>
      <c r="F27" s="110" t="s">
        <v>14</v>
      </c>
    </row>
    <row r="28" spans="1:8" ht="15" x14ac:dyDescent="0.25">
      <c r="E28" s="2"/>
      <c r="F28" s="2"/>
    </row>
    <row r="29" spans="1:8" ht="15.75" thickBot="1" x14ac:dyDescent="0.3">
      <c r="E29" s="2"/>
      <c r="F29" s="2"/>
    </row>
    <row r="30" spans="1:8" ht="15.75" thickBot="1" x14ac:dyDescent="0.3">
      <c r="A30" s="65" t="s">
        <v>67</v>
      </c>
      <c r="B30" s="77"/>
      <c r="C30" s="66"/>
      <c r="D30" s="66"/>
      <c r="E30" s="71"/>
      <c r="F30" s="72"/>
    </row>
    <row r="31" spans="1:8" ht="18" x14ac:dyDescent="0.35">
      <c r="A31" s="56" t="s">
        <v>68</v>
      </c>
      <c r="B31" s="81"/>
      <c r="C31" s="57" t="s">
        <v>69</v>
      </c>
      <c r="D31" s="51" t="s">
        <v>70</v>
      </c>
      <c r="E31" s="68">
        <f>Input!$C$24*Input!$C$34/1000</f>
        <v>0</v>
      </c>
      <c r="F31" s="21" t="s">
        <v>47</v>
      </c>
    </row>
    <row r="32" spans="1:8" ht="18" x14ac:dyDescent="0.35">
      <c r="A32" s="59" t="s">
        <v>71</v>
      </c>
      <c r="B32" s="82"/>
      <c r="C32" s="60" t="s">
        <v>72</v>
      </c>
      <c r="D32" s="55" t="s">
        <v>73</v>
      </c>
      <c r="E32" s="37">
        <f>Input!$C$26*Input!$C$39*Input!$C$30/1000</f>
        <v>0</v>
      </c>
      <c r="F32" s="30" t="s">
        <v>47</v>
      </c>
    </row>
    <row r="33" spans="1:6" ht="15.75" x14ac:dyDescent="0.3">
      <c r="A33" s="61" t="s">
        <v>76</v>
      </c>
      <c r="B33" s="83"/>
      <c r="C33" s="62" t="s">
        <v>77</v>
      </c>
      <c r="D33" s="62" t="s">
        <v>78</v>
      </c>
      <c r="E33" s="73">
        <f>$E$31+$E$32</f>
        <v>0</v>
      </c>
      <c r="F33" s="74" t="s">
        <v>47</v>
      </c>
    </row>
    <row r="34" spans="1:6" ht="15" x14ac:dyDescent="0.25">
      <c r="A34" s="63"/>
      <c r="B34" s="84"/>
      <c r="C34" s="64"/>
      <c r="D34" s="44"/>
      <c r="E34" s="38"/>
      <c r="F34" s="14"/>
    </row>
    <row r="35" spans="1:6" ht="18.75" thickBot="1" x14ac:dyDescent="0.4">
      <c r="A35" s="53" t="s">
        <v>79</v>
      </c>
      <c r="B35" s="85"/>
      <c r="C35" s="58" t="s">
        <v>77</v>
      </c>
      <c r="D35" s="54" t="s">
        <v>80</v>
      </c>
      <c r="E35" s="69">
        <f>Input!$C$25*Input!$C$40/1000</f>
        <v>0</v>
      </c>
      <c r="F35" s="70" t="s">
        <v>47</v>
      </c>
    </row>
  </sheetData>
  <mergeCells count="10">
    <mergeCell ref="F22:F24"/>
    <mergeCell ref="A4:A7"/>
    <mergeCell ref="A8:A12"/>
    <mergeCell ref="A13:A15"/>
    <mergeCell ref="A16:A18"/>
    <mergeCell ref="A22:A24"/>
    <mergeCell ref="B22:B24"/>
    <mergeCell ref="C22:C24"/>
    <mergeCell ref="D22:D24"/>
    <mergeCell ref="E22:E2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22" sqref="C22"/>
    </sheetView>
  </sheetViews>
  <sheetFormatPr baseColWidth="10" defaultRowHeight="14.4" x14ac:dyDescent="0.3"/>
  <cols>
    <col min="1" max="1" width="40.88671875" customWidth="1"/>
    <col min="2" max="2" width="16.109375" customWidth="1"/>
  </cols>
  <sheetData>
    <row r="1" spans="1:5" ht="31.5" x14ac:dyDescent="0.5">
      <c r="A1" s="1" t="s">
        <v>57</v>
      </c>
    </row>
    <row r="2" spans="1:5" ht="17.100000000000001" customHeight="1" thickBot="1" x14ac:dyDescent="0.3"/>
    <row r="3" spans="1:5" ht="17.100000000000001" customHeight="1" x14ac:dyDescent="0.25">
      <c r="A3" s="31"/>
      <c r="B3" s="40"/>
      <c r="C3" s="40"/>
      <c r="D3" s="41"/>
    </row>
    <row r="4" spans="1:5" ht="17.100000000000001" customHeight="1" x14ac:dyDescent="0.3">
      <c r="A4" s="32" t="s">
        <v>58</v>
      </c>
      <c r="B4" s="43" t="s">
        <v>62</v>
      </c>
      <c r="C4" s="37">
        <f>IF(Input!$C$23&gt;4,Calculation!$E$35,Calculation!$E$33)</f>
        <v>0</v>
      </c>
      <c r="D4" s="30" t="s">
        <v>47</v>
      </c>
      <c r="E4" s="3"/>
    </row>
    <row r="5" spans="1:5" ht="17.100000000000001" customHeight="1" x14ac:dyDescent="0.25">
      <c r="A5" s="33" t="s">
        <v>59</v>
      </c>
      <c r="B5" s="35" t="s">
        <v>63</v>
      </c>
      <c r="C5" s="38">
        <f>Calculation!$E$26</f>
        <v>12.999999999999998</v>
      </c>
      <c r="D5" s="30" t="s">
        <v>47</v>
      </c>
      <c r="E5" s="3"/>
    </row>
    <row r="6" spans="1:5" ht="17.100000000000001" customHeight="1" x14ac:dyDescent="0.35">
      <c r="A6" s="33" t="s">
        <v>60</v>
      </c>
      <c r="B6" s="12" t="s">
        <v>64</v>
      </c>
      <c r="C6" s="38">
        <f>Calculation!$E$22</f>
        <v>21.3</v>
      </c>
      <c r="D6" s="14" t="s">
        <v>45</v>
      </c>
      <c r="E6" s="3"/>
    </row>
    <row r="7" spans="1:5" ht="17.100000000000001" customHeight="1" x14ac:dyDescent="0.35">
      <c r="A7" s="33" t="s">
        <v>61</v>
      </c>
      <c r="B7" s="12" t="s">
        <v>65</v>
      </c>
      <c r="C7" s="38">
        <f>Calculation!E27</f>
        <v>1.1299999999999999</v>
      </c>
      <c r="D7" s="14" t="s">
        <v>14</v>
      </c>
      <c r="E7" s="3"/>
    </row>
    <row r="8" spans="1:5" ht="17.100000000000001" customHeight="1" thickBot="1" x14ac:dyDescent="0.3">
      <c r="A8" s="34"/>
      <c r="B8" s="36"/>
      <c r="C8" s="45"/>
      <c r="D8" s="42"/>
    </row>
    <row r="9" spans="1:5" ht="17.100000000000001" customHeight="1" x14ac:dyDescent="0.25"/>
    <row r="10" spans="1:5" ht="17.100000000000001" customHeight="1" x14ac:dyDescent="0.25"/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Info</vt:lpstr>
      <vt:lpstr>Input</vt:lpstr>
      <vt:lpstr>Calculation</vt:lpstr>
      <vt:lpstr>Output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Seifert</dc:creator>
  <cp:lastModifiedBy>ZIRNGIBL</cp:lastModifiedBy>
  <cp:lastPrinted>2014-08-23T16:38:59Z</cp:lastPrinted>
  <dcterms:created xsi:type="dcterms:W3CDTF">2014-05-24T10:13:08Z</dcterms:created>
  <dcterms:modified xsi:type="dcterms:W3CDTF">2015-03-08T18:28:29Z</dcterms:modified>
</cp:coreProperties>
</file>